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Aging Rig - Nitrogen" sheetId="1" r:id="rId1"/>
    <sheet name="Sheet1" sheetId="2" r:id="rId2"/>
    <sheet name="Sheet2" sheetId="3" r:id="rId3"/>
    <sheet name="Sheet3" sheetId="4" r:id="rId4"/>
  </sheets>
  <calcPr calcId="125725"/>
</workbook>
</file>

<file path=xl/calcChain.xml><?xml version="1.0" encoding="utf-8"?>
<calcChain xmlns="http://schemas.openxmlformats.org/spreadsheetml/2006/main">
  <c r="L39" i="3"/>
  <c r="K39"/>
  <c r="L33"/>
  <c r="K33"/>
  <c r="L24"/>
  <c r="K24"/>
  <c r="L19"/>
  <c r="K19"/>
  <c r="I4"/>
  <c r="I5"/>
  <c r="I6"/>
  <c r="I7"/>
  <c r="I8"/>
  <c r="I9"/>
  <c r="I11"/>
  <c r="I12"/>
  <c r="I13"/>
  <c r="I15"/>
  <c r="I16"/>
  <c r="I17"/>
  <c r="I18"/>
  <c r="I19"/>
  <c r="I21"/>
  <c r="I22"/>
  <c r="I23"/>
  <c r="I24"/>
  <c r="I25"/>
  <c r="I27"/>
  <c r="I28"/>
  <c r="I29"/>
  <c r="I31"/>
  <c r="I32"/>
  <c r="I33"/>
  <c r="I34"/>
  <c r="I36"/>
  <c r="I37"/>
  <c r="I38"/>
  <c r="I39"/>
  <c r="I40"/>
  <c r="I41"/>
  <c r="I43"/>
  <c r="I44"/>
  <c r="I45"/>
  <c r="I47"/>
  <c r="I48"/>
  <c r="I49"/>
  <c r="I51"/>
  <c r="I52"/>
  <c r="I53"/>
  <c r="I55"/>
  <c r="I56"/>
  <c r="I3"/>
  <c r="I9" i="1"/>
  <c r="I4"/>
  <c r="I5"/>
  <c r="I7"/>
  <c r="I8"/>
  <c r="I11"/>
  <c r="I12"/>
  <c r="I13"/>
  <c r="I15"/>
  <c r="I16"/>
  <c r="I17"/>
  <c r="I18"/>
  <c r="I19"/>
  <c r="I21"/>
  <c r="I22"/>
  <c r="I23"/>
  <c r="I24"/>
  <c r="I25"/>
  <c r="I27"/>
  <c r="I28"/>
  <c r="I29"/>
  <c r="I31"/>
  <c r="I32"/>
  <c r="I33"/>
  <c r="I34"/>
  <c r="I36"/>
  <c r="I37"/>
  <c r="I38"/>
  <c r="I39"/>
  <c r="I40"/>
  <c r="I41"/>
  <c r="I43"/>
  <c r="I44"/>
  <c r="I45"/>
  <c r="I47"/>
  <c r="I48"/>
  <c r="I49"/>
  <c r="I51"/>
  <c r="I52"/>
  <c r="I53"/>
  <c r="I55"/>
  <c r="I56"/>
  <c r="I3"/>
  <c r="H3" i="3" l="1"/>
  <c r="E43"/>
  <c r="H43" s="1"/>
  <c r="E44"/>
  <c r="H44" s="1"/>
  <c r="E45"/>
  <c r="H45" s="1"/>
  <c r="E47"/>
  <c r="H47" s="1"/>
  <c r="E48"/>
  <c r="H48" s="1"/>
  <c r="E49"/>
  <c r="H49" s="1"/>
  <c r="E51"/>
  <c r="H51" s="1"/>
  <c r="E52"/>
  <c r="H52" s="1"/>
  <c r="E53"/>
  <c r="H53" s="1"/>
  <c r="E55"/>
  <c r="H55" s="1"/>
  <c r="E56"/>
  <c r="H56" s="1"/>
  <c r="E4"/>
  <c r="H4" s="1"/>
  <c r="E5"/>
  <c r="H5" s="1"/>
  <c r="E7"/>
  <c r="H7" s="1"/>
  <c r="E8"/>
  <c r="H8" s="1"/>
  <c r="E9"/>
  <c r="H9" s="1"/>
  <c r="E11"/>
  <c r="H11" s="1"/>
  <c r="E12"/>
  <c r="H12" s="1"/>
  <c r="E13"/>
  <c r="H13" s="1"/>
  <c r="E15"/>
  <c r="H15" s="1"/>
  <c r="E16"/>
  <c r="H16" s="1"/>
  <c r="E17"/>
  <c r="H17" s="1"/>
  <c r="E18"/>
  <c r="H18" s="1"/>
  <c r="E19"/>
  <c r="H19" s="1"/>
  <c r="E21"/>
  <c r="H21" s="1"/>
  <c r="E22"/>
  <c r="H22" s="1"/>
  <c r="E23"/>
  <c r="H23" s="1"/>
  <c r="E24"/>
  <c r="H24" s="1"/>
  <c r="E25"/>
  <c r="H25" s="1"/>
  <c r="E27"/>
  <c r="H27" s="1"/>
  <c r="E28"/>
  <c r="H28" s="1"/>
  <c r="E29"/>
  <c r="H29" s="1"/>
  <c r="E31"/>
  <c r="H31" s="1"/>
  <c r="E32"/>
  <c r="H32" s="1"/>
  <c r="E33"/>
  <c r="H33" s="1"/>
  <c r="E34"/>
  <c r="H34" s="1"/>
  <c r="E36"/>
  <c r="H36" s="1"/>
  <c r="E37"/>
  <c r="H37" s="1"/>
  <c r="E38"/>
  <c r="H38" s="1"/>
  <c r="E39"/>
  <c r="H39" s="1"/>
  <c r="E40"/>
  <c r="H40" s="1"/>
  <c r="E41"/>
  <c r="H41" s="1"/>
  <c r="E3"/>
  <c r="N38" i="1" l="1"/>
  <c r="M38"/>
  <c r="N33"/>
  <c r="M33"/>
  <c r="K4" l="1"/>
  <c r="K18" l="1"/>
  <c r="M23"/>
  <c r="N23"/>
  <c r="M18"/>
  <c r="L4"/>
</calcChain>
</file>

<file path=xl/sharedStrings.xml><?xml version="1.0" encoding="utf-8"?>
<sst xmlns="http://schemas.openxmlformats.org/spreadsheetml/2006/main" count="190" uniqueCount="20">
  <si>
    <t>E239 + 1% Car</t>
  </si>
  <si>
    <t>N</t>
  </si>
  <si>
    <t>1H</t>
  </si>
  <si>
    <t>6% Car</t>
  </si>
  <si>
    <t>5M</t>
  </si>
  <si>
    <t>E239</t>
  </si>
  <si>
    <t>5H</t>
  </si>
  <si>
    <t>5H-3</t>
  </si>
  <si>
    <t>5H-2</t>
  </si>
  <si>
    <t>5H-4</t>
  </si>
  <si>
    <t>N - 2</t>
  </si>
  <si>
    <t>E239 + 6% Car</t>
  </si>
  <si>
    <t>E239 + 1%  Hel</t>
  </si>
  <si>
    <t>E239 + 6% Vik</t>
  </si>
  <si>
    <t>E239 + 1% Vik</t>
  </si>
  <si>
    <t>1% Car</t>
  </si>
  <si>
    <t>1% Vik</t>
  </si>
  <si>
    <t>E239 + 1% Hel</t>
  </si>
  <si>
    <t>Error</t>
  </si>
  <si>
    <t xml:space="preserve">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</si>
</sst>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E239</c:v>
                </c:pt>
              </c:strCache>
            </c:strRef>
          </c:tx>
          <c:dLbls>
            <c:showVal val="1"/>
          </c:dLbls>
          <c:cat>
            <c:numRef>
              <c:f>Sheet1!$A$3:$A$4</c:f>
              <c:numCache>
                <c:formatCode>General</c:formatCode>
                <c:ptCount val="2"/>
                <c:pt idx="0">
                  <c:v>60</c:v>
                </c:pt>
                <c:pt idx="1">
                  <c:v>300</c:v>
                </c:pt>
              </c:numCache>
            </c:numRef>
          </c:cat>
          <c:val>
            <c:numRef>
              <c:f>Sheet1!$B$3:$B$4</c:f>
              <c:numCache>
                <c:formatCode>General</c:formatCode>
                <c:ptCount val="2"/>
                <c:pt idx="0">
                  <c:v>0</c:v>
                </c:pt>
                <c:pt idx="1">
                  <c:v>1.71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Sheet1!$A$3:$A$4</c:f>
              <c:numCache>
                <c:formatCode>General</c:formatCode>
                <c:ptCount val="2"/>
                <c:pt idx="0">
                  <c:v>60</c:v>
                </c:pt>
                <c:pt idx="1">
                  <c:v>300</c:v>
                </c:pt>
              </c:numCache>
            </c:numRef>
          </c:cat>
          <c:val>
            <c:numRef>
              <c:f>Sheet1!$C$3:$C$4</c:f>
              <c:numCache>
                <c:formatCode>General</c:formatCode>
                <c:ptCount val="2"/>
                <c:pt idx="0">
                  <c:v>0.49</c:v>
                </c:pt>
                <c:pt idx="1">
                  <c:v>4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Sheet1!$A$3:$A$4</c:f>
              <c:numCache>
                <c:formatCode>General</c:formatCode>
                <c:ptCount val="2"/>
                <c:pt idx="0">
                  <c:v>60</c:v>
                </c:pt>
                <c:pt idx="1">
                  <c:v>300</c:v>
                </c:pt>
              </c:numCache>
            </c:numRef>
          </c:cat>
          <c:val>
            <c:numRef>
              <c:f>Sheet1!$D$3:$D$4</c:f>
              <c:numCache>
                <c:formatCode>General</c:formatCode>
                <c:ptCount val="2"/>
                <c:pt idx="0">
                  <c:v>3.75</c:v>
                </c:pt>
                <c:pt idx="1">
                  <c:v>2.4700000000000002</c:v>
                </c:pt>
              </c:numCache>
            </c:numRef>
          </c:val>
        </c:ser>
        <c:axId val="69254528"/>
        <c:axId val="69497984"/>
      </c:barChart>
      <c:catAx>
        <c:axId val="69254528"/>
        <c:scaling>
          <c:orientation val="minMax"/>
        </c:scaling>
        <c:axPos val="b"/>
        <c:numFmt formatCode="General" sourceLinked="1"/>
        <c:tickLblPos val="nextTo"/>
        <c:crossAx val="69497984"/>
        <c:crosses val="autoZero"/>
        <c:auto val="1"/>
        <c:lblAlgn val="ctr"/>
        <c:lblOffset val="100"/>
      </c:catAx>
      <c:valAx>
        <c:axId val="69497984"/>
        <c:scaling>
          <c:orientation val="minMax"/>
        </c:scaling>
        <c:axPos val="l"/>
        <c:majorGridlines/>
        <c:numFmt formatCode="General" sourceLinked="1"/>
        <c:tickLblPos val="nextTo"/>
        <c:crossAx val="69254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Sheet1!$B$7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Sheet1!$A$8:$A$10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Sheet1!$B$8:$B$10</c:f>
              <c:numCache>
                <c:formatCode>General</c:formatCode>
                <c:ptCount val="3"/>
                <c:pt idx="0">
                  <c:v>1.7</c:v>
                </c:pt>
                <c:pt idx="1">
                  <c:v>2.7</c:v>
                </c:pt>
                <c:pt idx="2">
                  <c:v>2.4</c:v>
                </c:pt>
              </c:numCache>
            </c:numRef>
          </c:val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Sheet1!$A$8:$A$10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Sheet1!$C$8:$C$10</c:f>
              <c:numCache>
                <c:formatCode>General</c:formatCode>
                <c:ptCount val="3"/>
                <c:pt idx="0">
                  <c:v>2.9</c:v>
                </c:pt>
                <c:pt idx="1">
                  <c:v>3.9</c:v>
                </c:pt>
                <c:pt idx="2">
                  <c:v>3.07</c:v>
                </c:pt>
              </c:numCache>
            </c:numRef>
          </c:val>
        </c:ser>
        <c:axId val="69937408"/>
        <c:axId val="74080256"/>
      </c:barChart>
      <c:catAx>
        <c:axId val="69937408"/>
        <c:scaling>
          <c:orientation val="minMax"/>
        </c:scaling>
        <c:axPos val="b"/>
        <c:numFmt formatCode="General" sourceLinked="1"/>
        <c:tickLblPos val="nextTo"/>
        <c:crossAx val="74080256"/>
        <c:crosses val="autoZero"/>
        <c:auto val="1"/>
        <c:lblAlgn val="ctr"/>
        <c:lblOffset val="100"/>
      </c:catAx>
      <c:valAx>
        <c:axId val="74080256"/>
        <c:scaling>
          <c:orientation val="minMax"/>
        </c:scaling>
        <c:axPos val="l"/>
        <c:majorGridlines/>
        <c:numFmt formatCode="General" sourceLinked="1"/>
        <c:tickLblPos val="nextTo"/>
        <c:crossAx val="69937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Sheet1!$B$13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Sheet1!$A$14:$A$16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Sheet1!$B$14:$B$16</c:f>
              <c:numCache>
                <c:formatCode>General</c:formatCode>
                <c:ptCount val="3"/>
                <c:pt idx="0">
                  <c:v>3.49</c:v>
                </c:pt>
                <c:pt idx="1">
                  <c:v>3.03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Sheet1!$C$13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Sheet1!$A$14:$A$16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Sheet1!$C$14:$C$16</c:f>
              <c:numCache>
                <c:formatCode>General</c:formatCode>
                <c:ptCount val="3"/>
                <c:pt idx="0">
                  <c:v>0.69</c:v>
                </c:pt>
                <c:pt idx="1">
                  <c:v>0.1</c:v>
                </c:pt>
                <c:pt idx="2">
                  <c:v>1.99</c:v>
                </c:pt>
              </c:numCache>
            </c:numRef>
          </c:val>
        </c:ser>
        <c:ser>
          <c:idx val="2"/>
          <c:order val="2"/>
          <c:tx>
            <c:strRef>
              <c:f>Sheet1!$D$13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Sheet1!$A$14:$A$16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Sheet1!$D$14:$D$16</c:f>
              <c:numCache>
                <c:formatCode>General</c:formatCode>
                <c:ptCount val="3"/>
                <c:pt idx="0">
                  <c:v>2.5499999999999998</c:v>
                </c:pt>
                <c:pt idx="1">
                  <c:v>0.37</c:v>
                </c:pt>
                <c:pt idx="2">
                  <c:v>1.59</c:v>
                </c:pt>
              </c:numCache>
            </c:numRef>
          </c:val>
        </c:ser>
        <c:axId val="51134464"/>
        <c:axId val="51136000"/>
      </c:barChart>
      <c:catAx>
        <c:axId val="51134464"/>
        <c:scaling>
          <c:orientation val="minMax"/>
        </c:scaling>
        <c:axPos val="b"/>
        <c:numFmt formatCode="General" sourceLinked="1"/>
        <c:tickLblPos val="nextTo"/>
        <c:crossAx val="51136000"/>
        <c:crosses val="autoZero"/>
        <c:auto val="1"/>
        <c:lblAlgn val="ctr"/>
        <c:lblOffset val="100"/>
      </c:catAx>
      <c:valAx>
        <c:axId val="51136000"/>
        <c:scaling>
          <c:orientation val="minMax"/>
        </c:scaling>
        <c:axPos val="l"/>
        <c:majorGridlines/>
        <c:numFmt formatCode="General" sourceLinked="1"/>
        <c:tickLblPos val="nextTo"/>
        <c:crossAx val="511344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Sheet3!$B$2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Sheet3!$B$3:$B$5</c:f>
              <c:numCache>
                <c:formatCode>General</c:formatCode>
                <c:ptCount val="3"/>
                <c:pt idx="0">
                  <c:v>1.69</c:v>
                </c:pt>
                <c:pt idx="1">
                  <c:v>2.56</c:v>
                </c:pt>
                <c:pt idx="2">
                  <c:v>0.95</c:v>
                </c:pt>
              </c:numCache>
            </c:numRef>
          </c:val>
        </c:ser>
        <c:ser>
          <c:idx val="1"/>
          <c:order val="1"/>
          <c:tx>
            <c:strRef>
              <c:f>Sheet3!$C$2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Sheet3!$C$3:$C$5</c:f>
              <c:numCache>
                <c:formatCode>General</c:formatCode>
                <c:ptCount val="3"/>
                <c:pt idx="0">
                  <c:v>1.7</c:v>
                </c:pt>
                <c:pt idx="1">
                  <c:v>2.69</c:v>
                </c:pt>
                <c:pt idx="2">
                  <c:v>2.38</c:v>
                </c:pt>
              </c:numCache>
            </c:numRef>
          </c:val>
        </c:ser>
        <c:ser>
          <c:idx val="2"/>
          <c:order val="2"/>
          <c:tx>
            <c:strRef>
              <c:f>Sheet3!$D$2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Sheet3!$A$3:$A$5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Sheet3!$D$3:$D$5</c:f>
              <c:numCache>
                <c:formatCode>General</c:formatCode>
                <c:ptCount val="3"/>
                <c:pt idx="0">
                  <c:v>3.47</c:v>
                </c:pt>
                <c:pt idx="1">
                  <c:v>3.01</c:v>
                </c:pt>
                <c:pt idx="2">
                  <c:v>0</c:v>
                </c:pt>
              </c:numCache>
            </c:numRef>
          </c:val>
        </c:ser>
        <c:axId val="51235456"/>
        <c:axId val="51249536"/>
      </c:barChart>
      <c:catAx>
        <c:axId val="51235456"/>
        <c:scaling>
          <c:orientation val="minMax"/>
        </c:scaling>
        <c:axPos val="b"/>
        <c:numFmt formatCode="General" sourceLinked="1"/>
        <c:tickLblPos val="nextTo"/>
        <c:crossAx val="51249536"/>
        <c:crosses val="autoZero"/>
        <c:auto val="1"/>
        <c:lblAlgn val="ctr"/>
        <c:lblOffset val="100"/>
      </c:catAx>
      <c:valAx>
        <c:axId val="51249536"/>
        <c:scaling>
          <c:orientation val="minMax"/>
        </c:scaling>
        <c:axPos val="l"/>
        <c:majorGridlines/>
        <c:numFmt formatCode="General" sourceLinked="1"/>
        <c:tickLblPos val="nextTo"/>
        <c:crossAx val="51235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Sheet3!$B$8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Sheet3!$B$9:$B$11</c:f>
              <c:numCache>
                <c:formatCode>General</c:formatCode>
                <c:ptCount val="3"/>
                <c:pt idx="0">
                  <c:v>0</c:v>
                </c:pt>
                <c:pt idx="1">
                  <c:v>0.49</c:v>
                </c:pt>
                <c:pt idx="2">
                  <c:v>3.95</c:v>
                </c:pt>
              </c:numCache>
            </c:numRef>
          </c:val>
        </c:ser>
        <c:ser>
          <c:idx val="1"/>
          <c:order val="1"/>
          <c:tx>
            <c:strRef>
              <c:f>Sheet3!$C$8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Sheet3!$C$9:$C$11</c:f>
              <c:numCache>
                <c:formatCode>General</c:formatCode>
                <c:ptCount val="3"/>
                <c:pt idx="0">
                  <c:v>2.89</c:v>
                </c:pt>
                <c:pt idx="1">
                  <c:v>3.89</c:v>
                </c:pt>
                <c:pt idx="2">
                  <c:v>3.03</c:v>
                </c:pt>
              </c:numCache>
            </c:numRef>
          </c:val>
        </c:ser>
        <c:ser>
          <c:idx val="2"/>
          <c:order val="2"/>
          <c:tx>
            <c:strRef>
              <c:f>Sheet3!$D$8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Sheet3!$A$9:$A$11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Sheet3!$D$9:$D$11</c:f>
              <c:numCache>
                <c:formatCode>General</c:formatCode>
                <c:ptCount val="3"/>
                <c:pt idx="0">
                  <c:v>0.68</c:v>
                </c:pt>
                <c:pt idx="1">
                  <c:v>0.1</c:v>
                </c:pt>
                <c:pt idx="2">
                  <c:v>1.95</c:v>
                </c:pt>
              </c:numCache>
            </c:numRef>
          </c:val>
        </c:ser>
        <c:axId val="51258496"/>
        <c:axId val="51260032"/>
      </c:barChart>
      <c:catAx>
        <c:axId val="51258496"/>
        <c:scaling>
          <c:orientation val="minMax"/>
        </c:scaling>
        <c:axPos val="b"/>
        <c:numFmt formatCode="General" sourceLinked="1"/>
        <c:tickLblPos val="nextTo"/>
        <c:crossAx val="51260032"/>
        <c:crosses val="autoZero"/>
        <c:auto val="1"/>
        <c:lblAlgn val="ctr"/>
        <c:lblOffset val="100"/>
      </c:catAx>
      <c:valAx>
        <c:axId val="51260032"/>
        <c:scaling>
          <c:orientation val="minMax"/>
        </c:scaling>
        <c:axPos val="l"/>
        <c:majorGridlines/>
        <c:numFmt formatCode="General" sourceLinked="1"/>
        <c:tickLblPos val="nextTo"/>
        <c:crossAx val="51258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Sheet3!$A$15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Sheet3!$B$14:$C$14</c:f>
              <c:strCache>
                <c:ptCount val="2"/>
                <c:pt idx="0">
                  <c:v>E239</c:v>
                </c:pt>
                <c:pt idx="1">
                  <c:v>E239 + 6% Car</c:v>
                </c:pt>
              </c:strCache>
            </c:strRef>
          </c:cat>
          <c:val>
            <c:numRef>
              <c:f>Sheet3!$B$15:$C$15</c:f>
              <c:numCache>
                <c:formatCode>General</c:formatCode>
                <c:ptCount val="2"/>
                <c:pt idx="0">
                  <c:v>0</c:v>
                </c:pt>
                <c:pt idx="1">
                  <c:v>2.56</c:v>
                </c:pt>
              </c:numCache>
            </c:numRef>
          </c:val>
        </c:ser>
        <c:ser>
          <c:idx val="1"/>
          <c:order val="1"/>
          <c:tx>
            <c:strRef>
              <c:f>Sheet3!$A$16</c:f>
              <c:strCache>
                <c:ptCount val="1"/>
                <c:pt idx="0">
                  <c:v>60</c:v>
                </c:pt>
              </c:strCache>
            </c:strRef>
          </c:tx>
          <c:cat>
            <c:strRef>
              <c:f>Sheet3!$B$14:$C$14</c:f>
              <c:strCache>
                <c:ptCount val="2"/>
                <c:pt idx="0">
                  <c:v>E239</c:v>
                </c:pt>
                <c:pt idx="1">
                  <c:v>E239 + 6% Car</c:v>
                </c:pt>
              </c:strCache>
            </c:strRef>
          </c:cat>
          <c:val>
            <c:numRef>
              <c:f>Sheet3!$B$16:$C$16</c:f>
              <c:numCache>
                <c:formatCode>General</c:formatCode>
                <c:ptCount val="2"/>
                <c:pt idx="0">
                  <c:v>3.75</c:v>
                </c:pt>
                <c:pt idx="1">
                  <c:v>0.37</c:v>
                </c:pt>
              </c:numCache>
            </c:numRef>
          </c:val>
        </c:ser>
        <c:ser>
          <c:idx val="2"/>
          <c:order val="2"/>
          <c:tx>
            <c:strRef>
              <c:f>Sheet3!$A$17</c:f>
              <c:strCache>
                <c:ptCount val="1"/>
                <c:pt idx="0">
                  <c:v>300</c:v>
                </c:pt>
              </c:strCache>
            </c:strRef>
          </c:tx>
          <c:cat>
            <c:strRef>
              <c:f>Sheet3!$B$14:$C$14</c:f>
              <c:strCache>
                <c:ptCount val="2"/>
                <c:pt idx="0">
                  <c:v>E239</c:v>
                </c:pt>
                <c:pt idx="1">
                  <c:v>E239 + 6% Car</c:v>
                </c:pt>
              </c:strCache>
            </c:strRef>
          </c:cat>
          <c:val>
            <c:numRef>
              <c:f>Sheet3!$B$17:$C$17</c:f>
              <c:numCache>
                <c:formatCode>General</c:formatCode>
                <c:ptCount val="2"/>
                <c:pt idx="0">
                  <c:v>2.36</c:v>
                </c:pt>
                <c:pt idx="1">
                  <c:v>1.49</c:v>
                </c:pt>
              </c:numCache>
            </c:numRef>
          </c:val>
        </c:ser>
        <c:axId val="51285376"/>
        <c:axId val="51287168"/>
      </c:barChart>
      <c:catAx>
        <c:axId val="51285376"/>
        <c:scaling>
          <c:orientation val="minMax"/>
        </c:scaling>
        <c:axPos val="b"/>
        <c:numFmt formatCode="General" sourceLinked="1"/>
        <c:tickLblPos val="nextTo"/>
        <c:crossAx val="51287168"/>
        <c:crosses val="autoZero"/>
        <c:auto val="1"/>
        <c:lblAlgn val="ctr"/>
        <c:lblOffset val="100"/>
      </c:catAx>
      <c:valAx>
        <c:axId val="51287168"/>
        <c:scaling>
          <c:orientation val="minMax"/>
        </c:scaling>
        <c:axPos val="l"/>
        <c:majorGridlines/>
        <c:numFmt formatCode="General" sourceLinked="1"/>
        <c:tickLblPos val="nextTo"/>
        <c:crossAx val="51285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2</xdr:row>
      <xdr:rowOff>0</xdr:rowOff>
    </xdr:from>
    <xdr:to>
      <xdr:col>13</xdr:col>
      <xdr:colOff>47625</xdr:colOff>
      <xdr:row>15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2</xdr:row>
      <xdr:rowOff>0</xdr:rowOff>
    </xdr:from>
    <xdr:to>
      <xdr:col>20</xdr:col>
      <xdr:colOff>571500</xdr:colOff>
      <xdr:row>15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266700</xdr:colOff>
      <xdr:row>2</xdr:row>
      <xdr:rowOff>0</xdr:rowOff>
    </xdr:from>
    <xdr:to>
      <xdr:col>28</xdr:col>
      <xdr:colOff>571500</xdr:colOff>
      <xdr:row>15</xdr:row>
      <xdr:rowOff>180975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76200</xdr:rowOff>
    </xdr:from>
    <xdr:to>
      <xdr:col>13</xdr:col>
      <xdr:colOff>85725</xdr:colOff>
      <xdr:row>15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285750</xdr:colOff>
      <xdr:row>1</xdr:row>
      <xdr:rowOff>104775</xdr:rowOff>
    </xdr:from>
    <xdr:to>
      <xdr:col>20</xdr:col>
      <xdr:colOff>590550</xdr:colOff>
      <xdr:row>15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180975</xdr:colOff>
      <xdr:row>1</xdr:row>
      <xdr:rowOff>95250</xdr:rowOff>
    </xdr:from>
    <xdr:to>
      <xdr:col>28</xdr:col>
      <xdr:colOff>485775</xdr:colOff>
      <xdr:row>15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workbookViewId="0">
      <selection activeCell="I8" sqref="I8"/>
    </sheetView>
  </sheetViews>
  <sheetFormatPr defaultRowHeight="15"/>
  <cols>
    <col min="1" max="1" width="14.28515625" customWidth="1"/>
  </cols>
  <sheetData>
    <row r="1" spans="1:12" s="15" customFormat="1"/>
    <row r="2" spans="1:12" s="15" customFormat="1"/>
    <row r="3" spans="1:12">
      <c r="A3" s="8" t="s">
        <v>5</v>
      </c>
      <c r="B3" s="8">
        <v>290</v>
      </c>
      <c r="C3" s="8" t="s">
        <v>1</v>
      </c>
      <c r="D3" s="8" t="s">
        <v>6</v>
      </c>
      <c r="E3" s="8">
        <v>0.15479999999999999</v>
      </c>
      <c r="F3" s="8">
        <v>0.1026</v>
      </c>
      <c r="G3" s="8">
        <v>0.1051</v>
      </c>
      <c r="I3" s="15">
        <f>((G3-F3)/E3)*100</f>
        <v>1.6149870801033608</v>
      </c>
    </row>
    <row r="4" spans="1:12">
      <c r="A4" s="8" t="s">
        <v>5</v>
      </c>
      <c r="B4" s="8">
        <v>290</v>
      </c>
      <c r="C4" s="8" t="s">
        <v>1</v>
      </c>
      <c r="D4" s="8" t="s">
        <v>8</v>
      </c>
      <c r="E4" s="8">
        <v>8.9599999999999999E-2</v>
      </c>
      <c r="F4" s="8">
        <v>0.1053</v>
      </c>
      <c r="G4" s="8">
        <v>0.1076</v>
      </c>
      <c r="I4" s="15">
        <f t="shared" ref="I4:I56" si="0">((G4-F4)/E4)*100</f>
        <v>2.5669642857142816</v>
      </c>
      <c r="K4">
        <f>AVERAGE(I3:I5)</f>
        <v>1.7132685906493039</v>
      </c>
      <c r="L4">
        <f>STDEV(I3:I5)</f>
        <v>0.80904455540477593</v>
      </c>
    </row>
    <row r="5" spans="1:12">
      <c r="A5" s="4" t="s">
        <v>5</v>
      </c>
      <c r="B5" s="4">
        <v>290</v>
      </c>
      <c r="C5" s="4" t="s">
        <v>1</v>
      </c>
      <c r="D5" s="4" t="s">
        <v>7</v>
      </c>
      <c r="E5" s="4">
        <v>0.10440000000000001</v>
      </c>
      <c r="F5" s="4">
        <v>9.8799999999999999E-2</v>
      </c>
      <c r="G5" s="4">
        <v>9.98E-2</v>
      </c>
      <c r="I5" s="15">
        <f t="shared" si="0"/>
        <v>0.95785440613026895</v>
      </c>
    </row>
    <row r="6" spans="1:12" s="15" customFormat="1"/>
    <row r="7" spans="1:12" s="15" customFormat="1">
      <c r="A7" s="15" t="s">
        <v>0</v>
      </c>
      <c r="B7" s="15">
        <v>290</v>
      </c>
      <c r="C7" s="15" t="s">
        <v>1</v>
      </c>
      <c r="D7" s="15" t="s">
        <v>4</v>
      </c>
      <c r="E7" s="15">
        <v>0.1</v>
      </c>
      <c r="F7" s="15">
        <v>0.10290000000000001</v>
      </c>
      <c r="G7" s="15">
        <v>0.10059999999999999</v>
      </c>
      <c r="I7" s="15">
        <f t="shared" si="0"/>
        <v>-2.3000000000000105</v>
      </c>
    </row>
    <row r="8" spans="1:12">
      <c r="A8" s="1" t="s">
        <v>0</v>
      </c>
      <c r="B8" s="1">
        <v>290</v>
      </c>
      <c r="C8" s="1" t="s">
        <v>1</v>
      </c>
      <c r="D8" s="1" t="s">
        <v>2</v>
      </c>
      <c r="E8" s="1">
        <v>0.12280000000000001</v>
      </c>
      <c r="F8" s="1">
        <v>0.1036</v>
      </c>
      <c r="G8" s="1">
        <v>0.1042</v>
      </c>
      <c r="I8" s="15">
        <f t="shared" si="0"/>
        <v>0.48859934853420461</v>
      </c>
    </row>
    <row r="9" spans="1:12" s="15" customFormat="1">
      <c r="A9" s="15" t="s">
        <v>15</v>
      </c>
      <c r="B9" s="15">
        <v>290</v>
      </c>
      <c r="C9" s="15" t="s">
        <v>1</v>
      </c>
      <c r="D9" s="15" t="s">
        <v>6</v>
      </c>
      <c r="E9" s="15">
        <v>0.1</v>
      </c>
      <c r="F9" s="15">
        <v>0.1007</v>
      </c>
      <c r="G9" s="15">
        <v>0.1047</v>
      </c>
      <c r="I9" s="15">
        <f t="shared" si="0"/>
        <v>4.0000000000000036</v>
      </c>
    </row>
    <row r="10" spans="1:12" s="15" customFormat="1"/>
    <row r="11" spans="1:12">
      <c r="A11" s="14" t="s">
        <v>11</v>
      </c>
      <c r="B11" s="14">
        <v>290</v>
      </c>
      <c r="C11" s="14" t="s">
        <v>1</v>
      </c>
      <c r="D11" s="14" t="s">
        <v>4</v>
      </c>
      <c r="E11" s="14">
        <v>0.1638</v>
      </c>
      <c r="F11" s="14">
        <v>0.1076</v>
      </c>
      <c r="G11" s="14">
        <v>0.10630000000000001</v>
      </c>
      <c r="I11" s="15">
        <f t="shared" si="0"/>
        <v>-0.79365079365079105</v>
      </c>
    </row>
    <row r="12" spans="1:12">
      <c r="A12" s="2" t="s">
        <v>3</v>
      </c>
      <c r="B12" s="2">
        <v>290</v>
      </c>
      <c r="C12" s="2" t="s">
        <v>1</v>
      </c>
      <c r="D12" s="2" t="s">
        <v>2</v>
      </c>
      <c r="E12" s="2">
        <v>0.11459999999999999</v>
      </c>
      <c r="F12" s="2">
        <v>9.8100000000000007E-2</v>
      </c>
      <c r="G12" s="2">
        <v>0.1024</v>
      </c>
      <c r="I12" s="15">
        <f t="shared" si="0"/>
        <v>3.7521815008725992</v>
      </c>
    </row>
    <row r="13" spans="1:12">
      <c r="A13" s="4" t="s">
        <v>3</v>
      </c>
      <c r="B13" s="4">
        <v>290</v>
      </c>
      <c r="C13" s="4" t="s">
        <v>1</v>
      </c>
      <c r="D13" s="4" t="s">
        <v>6</v>
      </c>
      <c r="E13" s="4">
        <v>0.15010000000000001</v>
      </c>
      <c r="F13" s="4">
        <v>0.10489999999999999</v>
      </c>
      <c r="G13" s="4">
        <v>0.1086</v>
      </c>
      <c r="I13" s="15">
        <f t="shared" si="0"/>
        <v>2.4650233177881469</v>
      </c>
    </row>
    <row r="14" spans="1:12">
      <c r="I14" s="15"/>
    </row>
    <row r="15" spans="1:12">
      <c r="A15" s="4" t="s">
        <v>5</v>
      </c>
      <c r="B15" s="4">
        <v>305</v>
      </c>
      <c r="C15" s="4" t="s">
        <v>1</v>
      </c>
      <c r="D15" s="4" t="s">
        <v>4</v>
      </c>
      <c r="E15" s="4">
        <v>0.129</v>
      </c>
      <c r="F15" s="4">
        <v>9.9400000000000002E-2</v>
      </c>
      <c r="G15" s="4">
        <v>0.1016</v>
      </c>
      <c r="I15" s="15">
        <f t="shared" si="0"/>
        <v>1.7054263565891423</v>
      </c>
    </row>
    <row r="16" spans="1:12">
      <c r="A16" s="7" t="s">
        <v>5</v>
      </c>
      <c r="B16" s="7">
        <v>305</v>
      </c>
      <c r="C16" s="7" t="s">
        <v>1</v>
      </c>
      <c r="D16" s="7" t="s">
        <v>2</v>
      </c>
      <c r="E16" s="7">
        <v>0.11840000000000001</v>
      </c>
      <c r="F16" s="7">
        <v>0.10299999999999999</v>
      </c>
      <c r="G16" s="7">
        <v>0.1062</v>
      </c>
      <c r="I16" s="15">
        <f t="shared" si="0"/>
        <v>2.7027027027027097</v>
      </c>
    </row>
    <row r="17" spans="1:14">
      <c r="A17" s="15" t="s">
        <v>5</v>
      </c>
      <c r="B17" s="15">
        <v>305</v>
      </c>
      <c r="C17" s="15" t="s">
        <v>1</v>
      </c>
      <c r="D17" s="15" t="s">
        <v>6</v>
      </c>
      <c r="E17" s="15">
        <v>9.1499999999999998E-2</v>
      </c>
      <c r="F17" s="15">
        <v>9.4700000000000006E-2</v>
      </c>
      <c r="G17" s="15">
        <v>9.7100000000000006E-2</v>
      </c>
      <c r="I17" s="15">
        <f t="shared" si="0"/>
        <v>2.6229508196721305</v>
      </c>
    </row>
    <row r="18" spans="1:14">
      <c r="A18" s="13" t="s">
        <v>5</v>
      </c>
      <c r="B18" s="13">
        <v>305</v>
      </c>
      <c r="C18" s="13" t="s">
        <v>1</v>
      </c>
      <c r="D18" s="13" t="s">
        <v>8</v>
      </c>
      <c r="E18" s="13">
        <v>9.3299999999999994E-2</v>
      </c>
      <c r="F18" s="13">
        <v>0.1013</v>
      </c>
      <c r="G18" s="13">
        <v>0.1037</v>
      </c>
      <c r="I18" s="15">
        <f t="shared" si="0"/>
        <v>2.5723472668810285</v>
      </c>
      <c r="K18">
        <f>AVERAGE(I17:I19)</f>
        <v>2.39843269551772</v>
      </c>
      <c r="M18">
        <f>STDEV(I17:I19)</f>
        <v>0.34597924725611434</v>
      </c>
    </row>
    <row r="19" spans="1:14" s="15" customFormat="1">
      <c r="A19" s="15" t="s">
        <v>5</v>
      </c>
      <c r="B19" s="15">
        <v>305</v>
      </c>
      <c r="C19" s="15" t="s">
        <v>1</v>
      </c>
      <c r="D19" s="15" t="s">
        <v>8</v>
      </c>
      <c r="E19" s="15">
        <v>0.1</v>
      </c>
      <c r="F19" s="15">
        <v>0.1056</v>
      </c>
      <c r="G19" s="15">
        <v>0.1076</v>
      </c>
      <c r="I19" s="15">
        <f t="shared" si="0"/>
        <v>2.0000000000000018</v>
      </c>
    </row>
    <row r="20" spans="1:14" s="15" customFormat="1"/>
    <row r="21" spans="1:14" s="15" customFormat="1">
      <c r="A21" s="15" t="s">
        <v>15</v>
      </c>
      <c r="B21" s="15">
        <v>305</v>
      </c>
      <c r="C21" s="15" t="s">
        <v>1</v>
      </c>
      <c r="D21" s="15" t="s">
        <v>4</v>
      </c>
      <c r="E21" s="15">
        <v>0.1</v>
      </c>
      <c r="F21" s="15">
        <v>9.8900000000000002E-2</v>
      </c>
      <c r="G21" s="15">
        <v>0.1018</v>
      </c>
      <c r="I21" s="15">
        <f t="shared" si="0"/>
        <v>2.9</v>
      </c>
    </row>
    <row r="22" spans="1:14" s="15" customFormat="1">
      <c r="A22" s="15" t="s">
        <v>15</v>
      </c>
      <c r="B22" s="15">
        <v>305</v>
      </c>
      <c r="C22" s="15" t="s">
        <v>1</v>
      </c>
      <c r="D22" s="15" t="s">
        <v>2</v>
      </c>
      <c r="E22" s="15">
        <v>0.1</v>
      </c>
      <c r="F22" s="15">
        <v>0.1052</v>
      </c>
      <c r="G22" s="15">
        <v>0.1091</v>
      </c>
      <c r="I22" s="15">
        <f t="shared" si="0"/>
        <v>3.9000000000000008</v>
      </c>
    </row>
    <row r="23" spans="1:14" s="15" customFormat="1">
      <c r="A23" s="15" t="s">
        <v>15</v>
      </c>
      <c r="B23" s="15">
        <v>305</v>
      </c>
      <c r="C23" s="15" t="s">
        <v>1</v>
      </c>
      <c r="D23" s="15" t="s">
        <v>6</v>
      </c>
      <c r="E23" s="15">
        <v>0.1</v>
      </c>
      <c r="F23" s="15">
        <v>9.5600000000000004E-2</v>
      </c>
      <c r="G23" s="15">
        <v>0.1004</v>
      </c>
      <c r="I23" s="15">
        <f t="shared" si="0"/>
        <v>4.7999999999999989</v>
      </c>
      <c r="M23" s="15">
        <f>AVERAGE(I23:I25)</f>
        <v>3.0666666666666664</v>
      </c>
      <c r="N23" s="15">
        <f>STDEV(I23:I25)</f>
        <v>1.5143755588800722</v>
      </c>
    </row>
    <row r="24" spans="1:14" s="15" customFormat="1">
      <c r="A24" s="15" t="s">
        <v>0</v>
      </c>
      <c r="B24" s="15">
        <v>305</v>
      </c>
      <c r="C24" s="15" t="s">
        <v>1</v>
      </c>
      <c r="D24" s="15" t="s">
        <v>6</v>
      </c>
      <c r="E24" s="15">
        <v>0.1</v>
      </c>
      <c r="F24" s="15">
        <v>0.1024</v>
      </c>
      <c r="G24" s="15">
        <v>0.10440000000000001</v>
      </c>
      <c r="I24" s="15">
        <f t="shared" si="0"/>
        <v>2.0000000000000018</v>
      </c>
    </row>
    <row r="25" spans="1:14" s="15" customFormat="1">
      <c r="A25" s="15" t="s">
        <v>15</v>
      </c>
      <c r="B25" s="15">
        <v>305</v>
      </c>
      <c r="C25" s="15" t="s">
        <v>1</v>
      </c>
      <c r="D25" s="15" t="s">
        <v>6</v>
      </c>
      <c r="E25" s="15">
        <v>0.1</v>
      </c>
      <c r="F25" s="15">
        <v>0.1038</v>
      </c>
      <c r="G25" s="15">
        <v>0.1062</v>
      </c>
      <c r="I25" s="15">
        <f t="shared" si="0"/>
        <v>2.3999999999999995</v>
      </c>
    </row>
    <row r="26" spans="1:14" s="15" customFormat="1"/>
    <row r="27" spans="1:14">
      <c r="A27" s="5" t="s">
        <v>3</v>
      </c>
      <c r="B27" s="5">
        <v>305</v>
      </c>
      <c r="C27" s="5" t="s">
        <v>1</v>
      </c>
      <c r="D27" s="5" t="s">
        <v>4</v>
      </c>
      <c r="E27" s="5">
        <v>0.12230000000000001</v>
      </c>
      <c r="F27" s="5">
        <v>0.1067</v>
      </c>
      <c r="G27" s="5">
        <v>0.10539999999999999</v>
      </c>
      <c r="I27" s="15">
        <f t="shared" si="0"/>
        <v>-1.0629599345870886</v>
      </c>
    </row>
    <row r="28" spans="1:14">
      <c r="A28" s="8" t="s">
        <v>3</v>
      </c>
      <c r="B28" s="8">
        <v>305</v>
      </c>
      <c r="C28" s="8" t="s">
        <v>1</v>
      </c>
      <c r="D28" s="8" t="s">
        <v>2</v>
      </c>
      <c r="E28" s="8">
        <v>9.0899999999999995E-2</v>
      </c>
      <c r="F28" s="8">
        <v>0.1048</v>
      </c>
      <c r="G28" s="8">
        <v>9.98E-2</v>
      </c>
      <c r="I28" s="15">
        <f t="shared" si="0"/>
        <v>-5.5005500550055055</v>
      </c>
    </row>
    <row r="29" spans="1:14">
      <c r="A29" s="6" t="s">
        <v>3</v>
      </c>
      <c r="B29" s="6">
        <v>305</v>
      </c>
      <c r="C29" s="6" t="s">
        <v>1</v>
      </c>
      <c r="D29" s="6" t="s">
        <v>6</v>
      </c>
      <c r="E29" s="6">
        <v>0.12759999999999999</v>
      </c>
      <c r="F29" s="6">
        <v>0.1033</v>
      </c>
      <c r="G29" s="6">
        <v>0.1002</v>
      </c>
      <c r="I29" s="15">
        <f t="shared" si="0"/>
        <v>-2.4294670846395028</v>
      </c>
    </row>
    <row r="30" spans="1:14">
      <c r="I30" s="15"/>
    </row>
    <row r="31" spans="1:14">
      <c r="A31" s="15" t="s">
        <v>5</v>
      </c>
      <c r="B31" s="15">
        <v>320</v>
      </c>
      <c r="C31" s="15" t="s">
        <v>1</v>
      </c>
      <c r="D31" s="15" t="s">
        <v>4</v>
      </c>
      <c r="E31" s="15">
        <v>0.12609999999999999</v>
      </c>
      <c r="F31" s="15">
        <v>9.74E-2</v>
      </c>
      <c r="G31" s="15">
        <v>0.1018</v>
      </c>
      <c r="I31" s="15">
        <f t="shared" si="0"/>
        <v>3.4892942109436969</v>
      </c>
    </row>
    <row r="32" spans="1:14">
      <c r="A32" s="14" t="s">
        <v>5</v>
      </c>
      <c r="B32" s="14">
        <v>320</v>
      </c>
      <c r="C32" s="14" t="s">
        <v>1</v>
      </c>
      <c r="D32" s="14" t="s">
        <v>2</v>
      </c>
      <c r="E32" s="14">
        <v>0.1024</v>
      </c>
      <c r="F32" s="14">
        <v>0.1009</v>
      </c>
      <c r="G32" s="14">
        <v>0.104</v>
      </c>
      <c r="I32" s="15">
        <f t="shared" si="0"/>
        <v>3.0273437499999916</v>
      </c>
    </row>
    <row r="33" spans="1:14">
      <c r="A33" s="14" t="s">
        <v>5</v>
      </c>
      <c r="B33" s="14">
        <v>320</v>
      </c>
      <c r="C33" s="14" t="s">
        <v>1</v>
      </c>
      <c r="D33" s="14" t="s">
        <v>6</v>
      </c>
      <c r="E33" s="14">
        <v>0.1143</v>
      </c>
      <c r="F33" s="14">
        <v>9.7500000000000003E-2</v>
      </c>
      <c r="G33" s="14">
        <v>9.6199999999999994E-2</v>
      </c>
      <c r="I33" s="15">
        <f t="shared" si="0"/>
        <v>-1.1373578302712244</v>
      </c>
      <c r="M33">
        <f>AVERAGE(I33:I34)</f>
        <v>-0.96867891513560977</v>
      </c>
      <c r="N33">
        <f>STDEV(I33:I34)</f>
        <v>0.23854800947116625</v>
      </c>
    </row>
    <row r="34" spans="1:14" s="15" customFormat="1">
      <c r="A34" s="15" t="s">
        <v>5</v>
      </c>
      <c r="B34" s="15">
        <v>320</v>
      </c>
      <c r="C34" s="15" t="s">
        <v>1</v>
      </c>
      <c r="D34" s="15" t="s">
        <v>6</v>
      </c>
      <c r="E34" s="15">
        <v>0.1</v>
      </c>
      <c r="F34" s="15">
        <v>0.1041</v>
      </c>
      <c r="G34" s="15">
        <v>0.1033</v>
      </c>
      <c r="I34" s="15">
        <f t="shared" si="0"/>
        <v>-0.79999999999999516</v>
      </c>
    </row>
    <row r="35" spans="1:14" s="15" customFormat="1"/>
    <row r="36" spans="1:14">
      <c r="A36" s="14" t="s">
        <v>0</v>
      </c>
      <c r="B36" s="14">
        <v>320</v>
      </c>
      <c r="C36" s="14" t="s">
        <v>1</v>
      </c>
      <c r="D36" s="14" t="s">
        <v>4</v>
      </c>
      <c r="E36" s="14">
        <v>0.13120000000000001</v>
      </c>
      <c r="F36" s="14">
        <v>0.1062</v>
      </c>
      <c r="G36" s="14">
        <v>0.1071</v>
      </c>
      <c r="I36" s="15">
        <f t="shared" si="0"/>
        <v>0.68597560975609595</v>
      </c>
    </row>
    <row r="37" spans="1:14" s="15" customFormat="1">
      <c r="A37" s="15" t="s">
        <v>0</v>
      </c>
      <c r="B37" s="15">
        <v>320</v>
      </c>
      <c r="C37" s="15" t="s">
        <v>1</v>
      </c>
      <c r="D37" s="15" t="s">
        <v>2</v>
      </c>
      <c r="E37" s="15">
        <v>0.1</v>
      </c>
      <c r="F37" s="15">
        <v>0.10349999999999999</v>
      </c>
      <c r="G37" s="15">
        <v>0.1036</v>
      </c>
      <c r="I37" s="15">
        <f t="shared" si="0"/>
        <v>0.10000000000000286</v>
      </c>
    </row>
    <row r="38" spans="1:14">
      <c r="A38" s="14" t="s">
        <v>0</v>
      </c>
      <c r="B38" s="14">
        <v>320</v>
      </c>
      <c r="C38" s="14" t="s">
        <v>1</v>
      </c>
      <c r="D38" s="14" t="s">
        <v>6</v>
      </c>
      <c r="E38" s="14">
        <v>9.5100000000000004E-2</v>
      </c>
      <c r="F38" s="14">
        <v>0.1018</v>
      </c>
      <c r="G38" s="14">
        <v>0.10580000000000001</v>
      </c>
      <c r="I38" s="15">
        <f t="shared" si="0"/>
        <v>4.2060988433228221</v>
      </c>
      <c r="M38">
        <f>AVERAGE(I38:I41)</f>
        <v>1.9983919775852648</v>
      </c>
      <c r="N38">
        <f>STDEV(I38:I41)</f>
        <v>1.6208535704436429</v>
      </c>
    </row>
    <row r="39" spans="1:14">
      <c r="A39" s="10" t="s">
        <v>0</v>
      </c>
      <c r="B39" s="10">
        <v>320</v>
      </c>
      <c r="C39" s="10" t="s">
        <v>10</v>
      </c>
      <c r="D39" s="10" t="s">
        <v>6</v>
      </c>
      <c r="E39" s="10">
        <v>9.3200000000000005E-2</v>
      </c>
      <c r="F39" s="10">
        <v>9.8299999999999998E-2</v>
      </c>
      <c r="G39" s="10">
        <v>0.1003</v>
      </c>
      <c r="I39" s="15">
        <f t="shared" si="0"/>
        <v>2.1459227467811175</v>
      </c>
    </row>
    <row r="40" spans="1:14">
      <c r="A40" s="9" t="s">
        <v>0</v>
      </c>
      <c r="B40" s="9">
        <v>320</v>
      </c>
      <c r="C40" s="9" t="s">
        <v>1</v>
      </c>
      <c r="D40" s="9" t="s">
        <v>7</v>
      </c>
      <c r="E40" s="9">
        <v>0.157</v>
      </c>
      <c r="F40" s="9">
        <v>0.1046</v>
      </c>
      <c r="G40" s="9">
        <v>0.10639999999999999</v>
      </c>
      <c r="I40" s="15">
        <f t="shared" si="0"/>
        <v>1.1464968152866217</v>
      </c>
    </row>
    <row r="41" spans="1:14">
      <c r="A41" s="9" t="s">
        <v>0</v>
      </c>
      <c r="B41" s="9">
        <v>320</v>
      </c>
      <c r="C41" s="9" t="s">
        <v>1</v>
      </c>
      <c r="D41" s="9" t="s">
        <v>9</v>
      </c>
      <c r="E41" s="9">
        <v>0.1212</v>
      </c>
      <c r="F41" s="9">
        <v>0.1075</v>
      </c>
      <c r="G41" s="9">
        <v>0.1081</v>
      </c>
      <c r="I41" s="15">
        <f t="shared" si="0"/>
        <v>0.49504950495049777</v>
      </c>
    </row>
    <row r="42" spans="1:14" s="15" customFormat="1"/>
    <row r="43" spans="1:14">
      <c r="A43" s="3" t="s">
        <v>3</v>
      </c>
      <c r="B43" s="3">
        <v>320</v>
      </c>
      <c r="C43" s="3" t="s">
        <v>1</v>
      </c>
      <c r="D43" s="3" t="s">
        <v>4</v>
      </c>
      <c r="E43" s="3">
        <v>0.1052</v>
      </c>
      <c r="F43" s="3">
        <v>9.9900000000000003E-2</v>
      </c>
      <c r="G43" s="3">
        <v>0.1026</v>
      </c>
      <c r="I43" s="15">
        <f t="shared" si="0"/>
        <v>2.5665399239543669</v>
      </c>
    </row>
    <row r="44" spans="1:14">
      <c r="A44" s="11" t="s">
        <v>11</v>
      </c>
      <c r="B44" s="11">
        <v>320</v>
      </c>
      <c r="C44" s="11" t="s">
        <v>1</v>
      </c>
      <c r="D44" s="11" t="s">
        <v>2</v>
      </c>
      <c r="E44" s="11">
        <v>0.1351</v>
      </c>
      <c r="F44" s="11">
        <v>0.10340000000000001</v>
      </c>
      <c r="G44" s="11">
        <v>0.10390000000000001</v>
      </c>
      <c r="I44" s="15">
        <f t="shared" si="0"/>
        <v>0.37009622501850514</v>
      </c>
    </row>
    <row r="45" spans="1:14">
      <c r="A45" s="15" t="s">
        <v>11</v>
      </c>
      <c r="B45" s="15">
        <v>320</v>
      </c>
      <c r="C45" s="15" t="s">
        <v>1</v>
      </c>
      <c r="D45" s="15" t="s">
        <v>6</v>
      </c>
      <c r="E45" s="15">
        <v>0.1512</v>
      </c>
      <c r="F45" s="15">
        <v>0.10050000000000001</v>
      </c>
      <c r="G45" s="15">
        <v>0.10290000000000001</v>
      </c>
      <c r="I45" s="15">
        <f t="shared" si="0"/>
        <v>1.5873015873015868</v>
      </c>
    </row>
    <row r="46" spans="1:14" s="15" customFormat="1"/>
    <row r="47" spans="1:14" s="15" customFormat="1">
      <c r="A47" s="15" t="s">
        <v>13</v>
      </c>
      <c r="B47" s="15">
        <v>320</v>
      </c>
      <c r="C47" s="15" t="s">
        <v>1</v>
      </c>
      <c r="D47" s="15" t="s">
        <v>4</v>
      </c>
      <c r="E47" s="15">
        <v>0.1</v>
      </c>
      <c r="F47" s="15">
        <v>0.10199999999999999</v>
      </c>
      <c r="G47" s="15">
        <v>0.10489999999999999</v>
      </c>
      <c r="I47" s="15">
        <f t="shared" si="0"/>
        <v>2.9</v>
      </c>
    </row>
    <row r="48" spans="1:14" s="15" customFormat="1">
      <c r="A48" s="15" t="s">
        <v>13</v>
      </c>
      <c r="B48" s="15">
        <v>320</v>
      </c>
      <c r="C48" s="15" t="s">
        <v>1</v>
      </c>
      <c r="D48" s="15" t="s">
        <v>2</v>
      </c>
      <c r="E48" s="15">
        <v>0.1</v>
      </c>
      <c r="F48" s="15">
        <v>9.4899999999999998E-2</v>
      </c>
      <c r="G48" s="15">
        <v>9.8500000000000004E-2</v>
      </c>
      <c r="I48" s="15">
        <f t="shared" si="0"/>
        <v>3.6000000000000059</v>
      </c>
    </row>
    <row r="49" spans="1:9">
      <c r="A49" s="14" t="s">
        <v>13</v>
      </c>
      <c r="B49" s="14">
        <v>320</v>
      </c>
      <c r="C49" s="14" t="s">
        <v>1</v>
      </c>
      <c r="D49" s="14" t="s">
        <v>6</v>
      </c>
      <c r="E49" s="14">
        <v>0.1135</v>
      </c>
      <c r="F49" s="14">
        <v>0.10249999999999999</v>
      </c>
      <c r="G49" s="14">
        <v>0.10290000000000001</v>
      </c>
      <c r="I49" s="15">
        <f t="shared" si="0"/>
        <v>0.35242290748899685</v>
      </c>
    </row>
    <row r="50" spans="1:9">
      <c r="I50" s="15"/>
    </row>
    <row r="51" spans="1:9" s="15" customFormat="1">
      <c r="A51" s="15" t="s">
        <v>14</v>
      </c>
      <c r="B51" s="15">
        <v>320</v>
      </c>
      <c r="C51" s="15" t="s">
        <v>1</v>
      </c>
      <c r="D51" s="15" t="s">
        <v>4</v>
      </c>
      <c r="E51" s="15">
        <v>0.1</v>
      </c>
      <c r="F51" s="15">
        <v>0.10340000000000001</v>
      </c>
      <c r="G51" s="15">
        <v>0.1046</v>
      </c>
      <c r="I51" s="15">
        <f t="shared" si="0"/>
        <v>1.1999999999999926</v>
      </c>
    </row>
    <row r="52" spans="1:9" s="15" customFormat="1">
      <c r="A52" s="15" t="s">
        <v>16</v>
      </c>
      <c r="B52" s="15">
        <v>320</v>
      </c>
      <c r="C52" s="15" t="s">
        <v>1</v>
      </c>
      <c r="D52" s="15" t="s">
        <v>2</v>
      </c>
      <c r="E52" s="15">
        <v>0.1</v>
      </c>
      <c r="F52" s="15">
        <v>0.1041</v>
      </c>
      <c r="G52" s="15">
        <v>0.1062</v>
      </c>
      <c r="I52" s="15">
        <f t="shared" si="0"/>
        <v>2.1000000000000045</v>
      </c>
    </row>
    <row r="53" spans="1:9">
      <c r="A53" s="14" t="s">
        <v>14</v>
      </c>
      <c r="B53" s="14">
        <v>320</v>
      </c>
      <c r="C53" s="14" t="s">
        <v>1</v>
      </c>
      <c r="D53" s="14" t="s">
        <v>6</v>
      </c>
      <c r="E53" s="14">
        <v>0.1139</v>
      </c>
      <c r="F53" s="14">
        <v>0.10340000000000001</v>
      </c>
      <c r="G53" s="14">
        <v>0.1038</v>
      </c>
      <c r="I53" s="15">
        <f t="shared" si="0"/>
        <v>0.35118525021948865</v>
      </c>
    </row>
    <row r="54" spans="1:9">
      <c r="I54" s="15"/>
    </row>
    <row r="55" spans="1:9" s="15" customFormat="1">
      <c r="A55" s="15" t="s">
        <v>17</v>
      </c>
      <c r="B55" s="15">
        <v>320</v>
      </c>
      <c r="C55" s="15" t="s">
        <v>1</v>
      </c>
      <c r="D55" s="15" t="s">
        <v>2</v>
      </c>
      <c r="E55" s="15">
        <v>0.1</v>
      </c>
      <c r="F55" s="15">
        <v>9.8890000000000006E-2</v>
      </c>
      <c r="G55" s="15">
        <v>9.98E-2</v>
      </c>
      <c r="I55" s="15">
        <f t="shared" si="0"/>
        <v>0.90999999999999415</v>
      </c>
    </row>
    <row r="56" spans="1:9">
      <c r="A56" s="12" t="s">
        <v>12</v>
      </c>
      <c r="B56" s="12">
        <v>320</v>
      </c>
      <c r="C56" s="12" t="s">
        <v>1</v>
      </c>
      <c r="D56" s="12" t="s">
        <v>6</v>
      </c>
      <c r="E56" s="12">
        <v>0.1032</v>
      </c>
      <c r="F56" s="12">
        <v>0.1038</v>
      </c>
      <c r="G56" s="12">
        <v>0.107</v>
      </c>
      <c r="I56" s="15">
        <f t="shared" si="0"/>
        <v>3.1007751937984445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topLeftCell="H1" workbookViewId="0">
      <selection activeCell="F23" sqref="F23"/>
    </sheetView>
  </sheetViews>
  <sheetFormatPr defaultRowHeight="15"/>
  <cols>
    <col min="3" max="3" width="14.28515625" customWidth="1"/>
    <col min="4" max="4" width="15.140625" customWidth="1"/>
  </cols>
  <sheetData>
    <row r="1" spans="1:4" s="15" customFormat="1">
      <c r="A1" s="15">
        <v>290</v>
      </c>
    </row>
    <row r="2" spans="1:4">
      <c r="B2" s="15" t="s">
        <v>5</v>
      </c>
      <c r="C2" s="15" t="s">
        <v>0</v>
      </c>
      <c r="D2" s="15" t="s">
        <v>11</v>
      </c>
    </row>
    <row r="3" spans="1:4">
      <c r="A3" s="15">
        <v>60</v>
      </c>
      <c r="B3">
        <v>0</v>
      </c>
      <c r="C3" s="15">
        <v>0.49</v>
      </c>
      <c r="D3">
        <v>3.75</v>
      </c>
    </row>
    <row r="4" spans="1:4" s="15" customFormat="1">
      <c r="A4" s="15">
        <v>300</v>
      </c>
      <c r="B4" s="15">
        <v>1.71</v>
      </c>
      <c r="C4" s="15">
        <v>4</v>
      </c>
      <c r="D4">
        <v>2.4700000000000002</v>
      </c>
    </row>
    <row r="5" spans="1:4" s="15" customFormat="1"/>
    <row r="6" spans="1:4">
      <c r="A6" s="15">
        <v>305</v>
      </c>
      <c r="B6" s="15"/>
      <c r="C6" s="15"/>
      <c r="D6" s="15"/>
    </row>
    <row r="7" spans="1:4">
      <c r="A7" s="15"/>
      <c r="B7" s="15" t="s">
        <v>5</v>
      </c>
      <c r="C7" s="15" t="s">
        <v>0</v>
      </c>
      <c r="D7" s="15"/>
    </row>
    <row r="8" spans="1:4">
      <c r="A8" s="15">
        <v>5</v>
      </c>
      <c r="B8">
        <v>1.7</v>
      </c>
      <c r="C8">
        <v>2.9</v>
      </c>
    </row>
    <row r="9" spans="1:4" s="15" customFormat="1">
      <c r="A9" s="15">
        <v>60</v>
      </c>
      <c r="B9">
        <v>2.7</v>
      </c>
      <c r="C9">
        <v>3.9</v>
      </c>
      <c r="D9"/>
    </row>
    <row r="10" spans="1:4" s="15" customFormat="1">
      <c r="A10" s="15">
        <v>300</v>
      </c>
      <c r="B10">
        <v>2.4</v>
      </c>
      <c r="C10">
        <v>3.07</v>
      </c>
      <c r="D10"/>
    </row>
    <row r="12" spans="1:4">
      <c r="A12" s="15">
        <v>320</v>
      </c>
      <c r="B12" s="15"/>
      <c r="C12" s="15"/>
      <c r="D12" s="15"/>
    </row>
    <row r="13" spans="1:4">
      <c r="A13" s="15"/>
      <c r="B13" s="15" t="s">
        <v>5</v>
      </c>
      <c r="C13" s="15" t="s">
        <v>0</v>
      </c>
      <c r="D13" s="15" t="s">
        <v>11</v>
      </c>
    </row>
    <row r="14" spans="1:4">
      <c r="A14" s="15">
        <v>5</v>
      </c>
      <c r="B14">
        <v>3.49</v>
      </c>
      <c r="C14">
        <v>0.69</v>
      </c>
      <c r="D14">
        <v>2.5499999999999998</v>
      </c>
    </row>
    <row r="15" spans="1:4">
      <c r="A15" s="15">
        <v>60</v>
      </c>
      <c r="B15">
        <v>3.03</v>
      </c>
      <c r="C15">
        <v>0.1</v>
      </c>
      <c r="D15">
        <v>0.37</v>
      </c>
    </row>
    <row r="16" spans="1:4">
      <c r="A16" s="15">
        <v>300</v>
      </c>
      <c r="B16">
        <v>0</v>
      </c>
      <c r="C16">
        <v>1.99</v>
      </c>
      <c r="D16">
        <v>1.59</v>
      </c>
    </row>
    <row r="18" spans="1:2">
      <c r="A18" s="15" t="s">
        <v>18</v>
      </c>
      <c r="B18">
        <v>1.62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N56"/>
  <sheetViews>
    <sheetView topLeftCell="A41" workbookViewId="0">
      <selection activeCell="N40" sqref="N40"/>
    </sheetView>
  </sheetViews>
  <sheetFormatPr defaultRowHeight="15"/>
  <cols>
    <col min="1" max="1" width="14.28515625" style="15" customWidth="1"/>
    <col min="4" max="7" width="9.140625" style="15"/>
    <col min="14" max="14" width="9.140625" style="15"/>
  </cols>
  <sheetData>
    <row r="3" spans="1:9">
      <c r="A3" s="15" t="s">
        <v>5</v>
      </c>
      <c r="B3">
        <v>5</v>
      </c>
      <c r="C3" s="15">
        <v>0.11</v>
      </c>
      <c r="D3" s="15">
        <v>0.15479999999999999</v>
      </c>
      <c r="E3" s="15">
        <f>D3+((C3/100)*D3)</f>
        <v>0.15497027999999999</v>
      </c>
      <c r="F3" s="15">
        <v>0.1026</v>
      </c>
      <c r="G3" s="15">
        <v>0.1051</v>
      </c>
      <c r="H3">
        <f>(G3-F3)/E3</f>
        <v>1.6132125463024279E-2</v>
      </c>
      <c r="I3">
        <f>H3*100</f>
        <v>1.6132125463024278</v>
      </c>
    </row>
    <row r="4" spans="1:9">
      <c r="A4" s="15" t="s">
        <v>5</v>
      </c>
      <c r="B4">
        <v>60</v>
      </c>
      <c r="C4" s="15">
        <v>0.25</v>
      </c>
      <c r="D4" s="15">
        <v>8.9599999999999999E-2</v>
      </c>
      <c r="E4" s="15">
        <f t="shared" ref="E4:E56" si="0">D4+((C4/100)*D4)</f>
        <v>8.9824000000000001E-2</v>
      </c>
      <c r="F4" s="15">
        <v>0.1053</v>
      </c>
      <c r="G4" s="15">
        <v>0.1076</v>
      </c>
      <c r="H4" s="15">
        <f t="shared" ref="H4:H56" si="1">(G4-F4)/E4</f>
        <v>2.5605628785179867E-2</v>
      </c>
      <c r="I4" s="15">
        <f t="shared" ref="I4:I56" si="2">H4*100</f>
        <v>2.5605628785179868</v>
      </c>
    </row>
    <row r="5" spans="1:9">
      <c r="A5" s="15" t="s">
        <v>5</v>
      </c>
      <c r="B5">
        <v>300</v>
      </c>
      <c r="C5" s="15">
        <v>0.68</v>
      </c>
      <c r="D5" s="15">
        <v>0.10440000000000001</v>
      </c>
      <c r="E5" s="15">
        <f t="shared" si="0"/>
        <v>0.10510992000000001</v>
      </c>
      <c r="F5" s="15">
        <v>9.8799999999999999E-2</v>
      </c>
      <c r="G5" s="15">
        <v>9.98E-2</v>
      </c>
      <c r="H5" s="15">
        <f t="shared" si="1"/>
        <v>9.5138498821043804E-3</v>
      </c>
      <c r="I5" s="15">
        <f t="shared" si="2"/>
        <v>0.95138498821043804</v>
      </c>
    </row>
    <row r="6" spans="1:9">
      <c r="H6" s="15"/>
      <c r="I6" s="15">
        <f t="shared" si="2"/>
        <v>0</v>
      </c>
    </row>
    <row r="7" spans="1:9">
      <c r="A7" s="15" t="s">
        <v>0</v>
      </c>
      <c r="B7" s="15">
        <v>5</v>
      </c>
      <c r="C7" s="15">
        <v>0.12</v>
      </c>
      <c r="D7" s="15">
        <v>0.1</v>
      </c>
      <c r="E7" s="15">
        <f t="shared" si="0"/>
        <v>0.10012</v>
      </c>
      <c r="F7" s="15">
        <v>0.10290000000000001</v>
      </c>
      <c r="G7" s="15">
        <v>0.10059999999999999</v>
      </c>
      <c r="H7" s="15">
        <f t="shared" si="1"/>
        <v>-2.297243308030374E-2</v>
      </c>
      <c r="I7" s="15">
        <f t="shared" si="2"/>
        <v>-2.297243308030374</v>
      </c>
    </row>
    <row r="8" spans="1:9">
      <c r="A8" s="15" t="s">
        <v>0</v>
      </c>
      <c r="B8" s="15">
        <v>60</v>
      </c>
      <c r="C8" s="15">
        <v>0.28000000000000003</v>
      </c>
      <c r="D8" s="15">
        <v>0.12280000000000001</v>
      </c>
      <c r="E8" s="15">
        <f t="shared" si="0"/>
        <v>0.12314384</v>
      </c>
      <c r="F8" s="15">
        <v>0.1036</v>
      </c>
      <c r="G8" s="15">
        <v>0.1042</v>
      </c>
      <c r="H8" s="15">
        <f t="shared" si="1"/>
        <v>4.8723509028141664E-3</v>
      </c>
      <c r="I8" s="15">
        <f t="shared" si="2"/>
        <v>0.48723509028141665</v>
      </c>
    </row>
    <row r="9" spans="1:9">
      <c r="A9" s="15" t="s">
        <v>15</v>
      </c>
      <c r="B9" s="15">
        <v>300</v>
      </c>
      <c r="C9" s="15">
        <v>1.34</v>
      </c>
      <c r="D9" s="15">
        <v>0.1</v>
      </c>
      <c r="E9" s="15">
        <f t="shared" si="0"/>
        <v>0.10134</v>
      </c>
      <c r="F9" s="15">
        <v>0.1007</v>
      </c>
      <c r="G9" s="15">
        <v>0.1047</v>
      </c>
      <c r="H9" s="15">
        <f t="shared" si="1"/>
        <v>3.9471087428458687E-2</v>
      </c>
      <c r="I9" s="15">
        <f t="shared" si="2"/>
        <v>3.9471087428458689</v>
      </c>
    </row>
    <row r="10" spans="1:9">
      <c r="H10" s="15"/>
      <c r="I10" s="15"/>
    </row>
    <row r="11" spans="1:9">
      <c r="A11" s="15" t="s">
        <v>11</v>
      </c>
      <c r="B11" s="15">
        <v>5</v>
      </c>
      <c r="C11" s="15">
        <v>0.25</v>
      </c>
      <c r="D11" s="15">
        <v>0.1638</v>
      </c>
      <c r="E11" s="15">
        <f t="shared" si="0"/>
        <v>0.16420950000000001</v>
      </c>
      <c r="F11" s="15">
        <v>0.1076</v>
      </c>
      <c r="G11" s="15">
        <v>0.10630000000000001</v>
      </c>
      <c r="H11" s="15">
        <f t="shared" si="1"/>
        <v>-7.9167161461425536E-3</v>
      </c>
      <c r="I11" s="15">
        <f t="shared" si="2"/>
        <v>-0.79167161461425539</v>
      </c>
    </row>
    <row r="12" spans="1:9">
      <c r="A12" s="15" t="s">
        <v>3</v>
      </c>
      <c r="B12" s="15">
        <v>60</v>
      </c>
      <c r="C12" s="15"/>
      <c r="D12" s="15">
        <v>0.11459999999999999</v>
      </c>
      <c r="E12" s="15">
        <f t="shared" si="0"/>
        <v>0.11459999999999999</v>
      </c>
      <c r="F12" s="15">
        <v>9.8100000000000007E-2</v>
      </c>
      <c r="G12" s="15">
        <v>0.1024</v>
      </c>
      <c r="H12" s="15">
        <f t="shared" si="1"/>
        <v>3.7521815008725992E-2</v>
      </c>
      <c r="I12" s="15">
        <f t="shared" si="2"/>
        <v>3.7521815008725992</v>
      </c>
    </row>
    <row r="13" spans="1:9">
      <c r="A13" s="15" t="s">
        <v>3</v>
      </c>
      <c r="B13" s="15">
        <v>300</v>
      </c>
      <c r="C13" s="15">
        <v>4.37</v>
      </c>
      <c r="D13" s="15">
        <v>0.15010000000000001</v>
      </c>
      <c r="E13" s="15">
        <f t="shared" si="0"/>
        <v>0.15665937000000002</v>
      </c>
      <c r="F13" s="15">
        <v>0.10489999999999999</v>
      </c>
      <c r="G13" s="15">
        <v>0.1086</v>
      </c>
      <c r="H13" s="15">
        <f t="shared" si="1"/>
        <v>2.3618121278031493E-2</v>
      </c>
      <c r="I13" s="15">
        <f t="shared" si="2"/>
        <v>2.3618121278031494</v>
      </c>
    </row>
    <row r="14" spans="1:9">
      <c r="H14" s="15"/>
      <c r="I14" s="15"/>
    </row>
    <row r="15" spans="1:9">
      <c r="A15" s="15" t="s">
        <v>5</v>
      </c>
      <c r="B15" s="15">
        <v>5</v>
      </c>
      <c r="C15" s="15">
        <v>0.08</v>
      </c>
      <c r="D15" s="15">
        <v>0.129</v>
      </c>
      <c r="E15" s="15">
        <f t="shared" si="0"/>
        <v>0.1291032</v>
      </c>
      <c r="F15" s="15">
        <v>9.9400000000000002E-2</v>
      </c>
      <c r="G15" s="15">
        <v>0.1016</v>
      </c>
      <c r="H15" s="15">
        <f t="shared" si="1"/>
        <v>1.7040631061042588E-2</v>
      </c>
      <c r="I15" s="15">
        <f t="shared" si="2"/>
        <v>1.7040631061042588</v>
      </c>
    </row>
    <row r="16" spans="1:9">
      <c r="A16" s="15" t="s">
        <v>5</v>
      </c>
      <c r="B16" s="15">
        <v>60</v>
      </c>
      <c r="C16" s="15">
        <v>0.35</v>
      </c>
      <c r="D16" s="15">
        <v>0.11840000000000001</v>
      </c>
      <c r="E16" s="15">
        <f t="shared" si="0"/>
        <v>0.1188144</v>
      </c>
      <c r="F16" s="15">
        <v>0.10299999999999999</v>
      </c>
      <c r="G16" s="15">
        <v>0.1062</v>
      </c>
      <c r="H16" s="15">
        <f t="shared" si="1"/>
        <v>2.6932762358771397E-2</v>
      </c>
      <c r="I16" s="15">
        <f t="shared" si="2"/>
        <v>2.6932762358771396</v>
      </c>
    </row>
    <row r="17" spans="1:12">
      <c r="A17" s="15" t="s">
        <v>5</v>
      </c>
      <c r="B17" s="15">
        <v>300</v>
      </c>
      <c r="C17" s="15">
        <v>0.86</v>
      </c>
      <c r="D17" s="15">
        <v>9.1499999999999998E-2</v>
      </c>
      <c r="E17" s="15">
        <f t="shared" si="0"/>
        <v>9.2286899999999991E-2</v>
      </c>
      <c r="F17" s="15">
        <v>9.4700000000000006E-2</v>
      </c>
      <c r="G17" s="15">
        <v>9.7100000000000006E-2</v>
      </c>
      <c r="H17" s="15">
        <f t="shared" si="1"/>
        <v>2.6005857819473833E-2</v>
      </c>
      <c r="I17" s="15">
        <f t="shared" si="2"/>
        <v>2.6005857819473834</v>
      </c>
    </row>
    <row r="18" spans="1:12">
      <c r="A18" s="15" t="s">
        <v>5</v>
      </c>
      <c r="B18" s="15">
        <v>300</v>
      </c>
      <c r="C18" s="15">
        <v>0.86</v>
      </c>
      <c r="D18" s="15">
        <v>9.3299999999999994E-2</v>
      </c>
      <c r="E18" s="15">
        <f t="shared" si="0"/>
        <v>9.4102379999999999E-2</v>
      </c>
      <c r="F18" s="15">
        <v>0.1013</v>
      </c>
      <c r="G18" s="15">
        <v>0.1037</v>
      </c>
      <c r="H18" s="15">
        <f t="shared" si="1"/>
        <v>2.5504137089837679E-2</v>
      </c>
      <c r="I18" s="15">
        <f t="shared" si="2"/>
        <v>2.550413708983768</v>
      </c>
    </row>
    <row r="19" spans="1:12">
      <c r="A19" s="15" t="s">
        <v>5</v>
      </c>
      <c r="B19" s="15">
        <v>300</v>
      </c>
      <c r="C19" s="15">
        <v>0.86</v>
      </c>
      <c r="D19" s="15">
        <v>0.1</v>
      </c>
      <c r="E19" s="15">
        <f t="shared" si="0"/>
        <v>0.10086000000000001</v>
      </c>
      <c r="F19" s="15">
        <v>0.1056</v>
      </c>
      <c r="G19" s="15">
        <v>0.1076</v>
      </c>
      <c r="H19" s="15">
        <f t="shared" si="1"/>
        <v>1.9829466587348816E-2</v>
      </c>
      <c r="I19" s="15">
        <f t="shared" si="2"/>
        <v>1.9829466587348816</v>
      </c>
      <c r="K19">
        <f>AVERAGE(I17:I19)</f>
        <v>2.3779820498886779</v>
      </c>
      <c r="L19">
        <f>STDEV(I17:I19)</f>
        <v>0.34302919616905703</v>
      </c>
    </row>
    <row r="20" spans="1:12">
      <c r="H20" s="15"/>
      <c r="I20" s="15"/>
    </row>
    <row r="21" spans="1:12">
      <c r="A21" s="15" t="s">
        <v>15</v>
      </c>
      <c r="B21" s="15">
        <v>5</v>
      </c>
      <c r="C21" s="15">
        <v>0.21</v>
      </c>
      <c r="D21" s="15">
        <v>0.1</v>
      </c>
      <c r="E21" s="15">
        <f t="shared" si="0"/>
        <v>0.10021000000000001</v>
      </c>
      <c r="F21" s="15">
        <v>9.8900000000000002E-2</v>
      </c>
      <c r="G21" s="15">
        <v>0.1018</v>
      </c>
      <c r="H21" s="15">
        <f t="shared" si="1"/>
        <v>2.8939227621993809E-2</v>
      </c>
      <c r="I21" s="15">
        <f t="shared" si="2"/>
        <v>2.8939227621993808</v>
      </c>
    </row>
    <row r="22" spans="1:12">
      <c r="A22" s="15" t="s">
        <v>15</v>
      </c>
      <c r="B22" s="15">
        <v>60</v>
      </c>
      <c r="C22" s="15">
        <v>0.28999999999999998</v>
      </c>
      <c r="D22" s="15">
        <v>0.1</v>
      </c>
      <c r="E22" s="15">
        <f t="shared" si="0"/>
        <v>0.10029</v>
      </c>
      <c r="F22" s="15">
        <v>0.1052</v>
      </c>
      <c r="G22" s="15">
        <v>0.1091</v>
      </c>
      <c r="H22" s="15">
        <f t="shared" si="1"/>
        <v>3.8887227041579424E-2</v>
      </c>
      <c r="I22" s="15">
        <f t="shared" si="2"/>
        <v>3.8887227041579422</v>
      </c>
    </row>
    <row r="23" spans="1:12">
      <c r="A23" s="15" t="s">
        <v>15</v>
      </c>
      <c r="B23" s="15">
        <v>300</v>
      </c>
      <c r="C23" s="15">
        <v>1.31</v>
      </c>
      <c r="D23" s="15">
        <v>0.1</v>
      </c>
      <c r="E23" s="15">
        <f t="shared" si="0"/>
        <v>0.10131000000000001</v>
      </c>
      <c r="F23" s="15">
        <v>9.5600000000000004E-2</v>
      </c>
      <c r="G23" s="15">
        <v>0.1004</v>
      </c>
      <c r="H23" s="15">
        <f t="shared" si="1"/>
        <v>4.7379330766952901E-2</v>
      </c>
      <c r="I23" s="15">
        <f t="shared" si="2"/>
        <v>4.7379330766952901</v>
      </c>
    </row>
    <row r="24" spans="1:12">
      <c r="A24" s="15" t="s">
        <v>0</v>
      </c>
      <c r="B24" s="15">
        <v>300</v>
      </c>
      <c r="C24" s="15">
        <v>1.31</v>
      </c>
      <c r="D24" s="15">
        <v>0.1</v>
      </c>
      <c r="E24" s="15">
        <f t="shared" si="0"/>
        <v>0.10131000000000001</v>
      </c>
      <c r="F24" s="15">
        <v>0.1024</v>
      </c>
      <c r="G24" s="15">
        <v>0.10440000000000001</v>
      </c>
      <c r="H24" s="15">
        <f t="shared" si="1"/>
        <v>1.9741387819563732E-2</v>
      </c>
      <c r="I24" s="15">
        <f t="shared" si="2"/>
        <v>1.9741387819563732</v>
      </c>
      <c r="K24">
        <f>AVERAGE(I23:I25)</f>
        <v>3.027012798999769</v>
      </c>
      <c r="L24">
        <f>STDEV(I23:I25)</f>
        <v>1.4947937606160024</v>
      </c>
    </row>
    <row r="25" spans="1:12">
      <c r="A25" s="15" t="s">
        <v>15</v>
      </c>
      <c r="B25" s="15">
        <v>300</v>
      </c>
      <c r="C25" s="15">
        <v>1.31</v>
      </c>
      <c r="D25" s="15">
        <v>0.1</v>
      </c>
      <c r="E25" s="15">
        <f t="shared" si="0"/>
        <v>0.10131000000000001</v>
      </c>
      <c r="F25" s="15">
        <v>0.1038</v>
      </c>
      <c r="G25" s="15">
        <v>0.1062</v>
      </c>
      <c r="H25" s="15">
        <f t="shared" si="1"/>
        <v>2.3689665383476451E-2</v>
      </c>
      <c r="I25" s="15">
        <f t="shared" si="2"/>
        <v>2.368966538347645</v>
      </c>
    </row>
    <row r="26" spans="1:12">
      <c r="H26" s="15"/>
      <c r="I26" s="15"/>
    </row>
    <row r="27" spans="1:12">
      <c r="A27" s="15" t="s">
        <v>3</v>
      </c>
      <c r="B27" s="15">
        <v>5</v>
      </c>
      <c r="C27" s="15">
        <v>7.0000000000000007E-2</v>
      </c>
      <c r="D27" s="15">
        <v>0.12230000000000001</v>
      </c>
      <c r="E27" s="15">
        <f t="shared" si="0"/>
        <v>0.12238561000000001</v>
      </c>
      <c r="F27" s="15">
        <v>0.1067</v>
      </c>
      <c r="G27" s="15">
        <v>0.10539999999999999</v>
      </c>
      <c r="H27" s="15">
        <f t="shared" si="1"/>
        <v>-1.0622163831189054E-2</v>
      </c>
      <c r="I27" s="15">
        <f t="shared" si="2"/>
        <v>-1.0622163831189053</v>
      </c>
    </row>
    <row r="28" spans="1:12">
      <c r="A28" s="15" t="s">
        <v>3</v>
      </c>
      <c r="B28" s="15">
        <v>60</v>
      </c>
      <c r="C28" s="15"/>
      <c r="D28" s="15">
        <v>9.0899999999999995E-2</v>
      </c>
      <c r="E28" s="15">
        <f t="shared" si="0"/>
        <v>9.0899999999999995E-2</v>
      </c>
      <c r="F28" s="15">
        <v>0.1048</v>
      </c>
      <c r="G28" s="15">
        <v>9.98E-2</v>
      </c>
      <c r="H28" s="15">
        <f t="shared" si="1"/>
        <v>-5.5005500550055056E-2</v>
      </c>
      <c r="I28" s="15">
        <f t="shared" si="2"/>
        <v>-5.5005500550055055</v>
      </c>
    </row>
    <row r="29" spans="1:12">
      <c r="A29" s="15" t="s">
        <v>3</v>
      </c>
      <c r="B29" s="15">
        <v>300</v>
      </c>
      <c r="C29" s="15">
        <v>4.37</v>
      </c>
      <c r="D29" s="15">
        <v>0.12759999999999999</v>
      </c>
      <c r="E29" s="15">
        <f t="shared" si="0"/>
        <v>0.13317611999999998</v>
      </c>
      <c r="F29" s="15">
        <v>0.1033</v>
      </c>
      <c r="G29" s="15">
        <v>0.1002</v>
      </c>
      <c r="H29" s="15">
        <f t="shared" si="1"/>
        <v>-2.3277446437094021E-2</v>
      </c>
      <c r="I29" s="15">
        <f t="shared" si="2"/>
        <v>-2.3277446437094023</v>
      </c>
    </row>
    <row r="30" spans="1:12">
      <c r="H30" s="15"/>
      <c r="I30" s="15"/>
    </row>
    <row r="31" spans="1:12">
      <c r="A31" s="15" t="s">
        <v>5</v>
      </c>
      <c r="B31" s="15">
        <v>5</v>
      </c>
      <c r="C31" s="15">
        <v>0.46</v>
      </c>
      <c r="D31" s="15">
        <v>0.12609999999999999</v>
      </c>
      <c r="E31" s="15">
        <f t="shared" si="0"/>
        <v>0.12668005999999998</v>
      </c>
      <c r="F31" s="15">
        <v>9.74E-2</v>
      </c>
      <c r="G31" s="15">
        <v>0.1018</v>
      </c>
      <c r="H31" s="15">
        <f t="shared" si="1"/>
        <v>3.4733169529600802E-2</v>
      </c>
      <c r="I31" s="15">
        <f t="shared" si="2"/>
        <v>3.4733169529600803</v>
      </c>
    </row>
    <row r="32" spans="1:12">
      <c r="A32" s="15" t="s">
        <v>5</v>
      </c>
      <c r="B32" s="15">
        <v>60</v>
      </c>
      <c r="C32" s="15">
        <v>0.56999999999999995</v>
      </c>
      <c r="D32" s="15">
        <v>0.1024</v>
      </c>
      <c r="E32" s="15">
        <f t="shared" si="0"/>
        <v>0.10298368000000001</v>
      </c>
      <c r="F32" s="15">
        <v>0.1009</v>
      </c>
      <c r="G32" s="15">
        <v>0.104</v>
      </c>
      <c r="H32" s="15">
        <f t="shared" si="1"/>
        <v>3.0101856915581104E-2</v>
      </c>
      <c r="I32" s="15">
        <f t="shared" si="2"/>
        <v>3.0101856915581102</v>
      </c>
    </row>
    <row r="33" spans="1:12">
      <c r="A33" s="15" t="s">
        <v>5</v>
      </c>
      <c r="B33" s="15">
        <v>300</v>
      </c>
      <c r="C33" s="15">
        <v>1.21</v>
      </c>
      <c r="D33" s="15">
        <v>0.1143</v>
      </c>
      <c r="E33" s="15">
        <f t="shared" si="0"/>
        <v>0.11568302999999999</v>
      </c>
      <c r="F33" s="15">
        <v>9.7500000000000003E-2</v>
      </c>
      <c r="G33" s="15">
        <v>9.6199999999999994E-2</v>
      </c>
      <c r="H33" s="15">
        <f t="shared" si="1"/>
        <v>-1.1237603302748983E-2</v>
      </c>
      <c r="I33" s="15">
        <f t="shared" si="2"/>
        <v>-1.1237603302748982</v>
      </c>
      <c r="K33">
        <f>AVERAGE(I33:I34)</f>
        <v>-0.95709802898489249</v>
      </c>
      <c r="L33">
        <f>STDEV(I33:I34)</f>
        <v>0.23569608682063739</v>
      </c>
    </row>
    <row r="34" spans="1:12">
      <c r="A34" s="15" t="s">
        <v>5</v>
      </c>
      <c r="B34">
        <v>300</v>
      </c>
      <c r="C34" s="15">
        <v>1.21</v>
      </c>
      <c r="D34" s="15">
        <v>0.1</v>
      </c>
      <c r="E34" s="15">
        <f t="shared" si="0"/>
        <v>0.10121000000000001</v>
      </c>
      <c r="F34" s="15">
        <v>0.1041</v>
      </c>
      <c r="G34" s="15">
        <v>0.1033</v>
      </c>
      <c r="H34" s="15">
        <f t="shared" si="1"/>
        <v>-7.9043572769488691E-3</v>
      </c>
      <c r="I34" s="15">
        <f t="shared" si="2"/>
        <v>-0.7904357276948869</v>
      </c>
    </row>
    <row r="35" spans="1:12">
      <c r="C35" s="15"/>
      <c r="H35" s="15"/>
      <c r="I35" s="15"/>
    </row>
    <row r="36" spans="1:12">
      <c r="A36" s="15" t="s">
        <v>0</v>
      </c>
      <c r="B36" s="15">
        <v>5</v>
      </c>
      <c r="C36" s="15">
        <v>0.6</v>
      </c>
      <c r="D36" s="15">
        <v>0.13120000000000001</v>
      </c>
      <c r="E36" s="15">
        <f t="shared" si="0"/>
        <v>0.1319872</v>
      </c>
      <c r="F36" s="15">
        <v>0.1062</v>
      </c>
      <c r="G36" s="15">
        <v>0.1071</v>
      </c>
      <c r="H36" s="15">
        <f t="shared" si="1"/>
        <v>6.8188430393250109E-3</v>
      </c>
      <c r="I36" s="15">
        <f t="shared" si="2"/>
        <v>0.6818843039325011</v>
      </c>
    </row>
    <row r="37" spans="1:12">
      <c r="A37" s="15" t="s">
        <v>0</v>
      </c>
      <c r="B37" s="15">
        <v>60</v>
      </c>
      <c r="C37" s="15">
        <v>1.02</v>
      </c>
      <c r="D37" s="15">
        <v>0.1</v>
      </c>
      <c r="E37" s="15">
        <f t="shared" si="0"/>
        <v>0.10102</v>
      </c>
      <c r="F37" s="15">
        <v>0.10349999999999999</v>
      </c>
      <c r="G37" s="15">
        <v>0.1036</v>
      </c>
      <c r="H37" s="15">
        <f t="shared" si="1"/>
        <v>9.8990298950705677E-4</v>
      </c>
      <c r="I37" s="15">
        <f t="shared" si="2"/>
        <v>9.8990298950705671E-2</v>
      </c>
    </row>
    <row r="38" spans="1:12">
      <c r="A38" s="15" t="s">
        <v>0</v>
      </c>
      <c r="B38" s="15">
        <v>300</v>
      </c>
      <c r="C38" s="15">
        <v>2.68</v>
      </c>
      <c r="D38" s="15">
        <v>9.5100000000000004E-2</v>
      </c>
      <c r="E38" s="15">
        <f t="shared" si="0"/>
        <v>9.7648680000000002E-2</v>
      </c>
      <c r="F38" s="15">
        <v>0.1018</v>
      </c>
      <c r="G38" s="15">
        <v>0.10580000000000001</v>
      </c>
      <c r="H38" s="15">
        <f t="shared" si="1"/>
        <v>4.096317533426979E-2</v>
      </c>
      <c r="I38" s="15">
        <f t="shared" si="2"/>
        <v>4.096317533426979</v>
      </c>
    </row>
    <row r="39" spans="1:12">
      <c r="A39" s="15" t="s">
        <v>0</v>
      </c>
      <c r="B39" s="15">
        <v>300</v>
      </c>
      <c r="C39" s="15">
        <v>2.68</v>
      </c>
      <c r="D39" s="15">
        <v>9.3200000000000005E-2</v>
      </c>
      <c r="E39" s="15">
        <f t="shared" si="0"/>
        <v>9.5697760000000007E-2</v>
      </c>
      <c r="F39" s="15">
        <v>9.8299999999999998E-2</v>
      </c>
      <c r="G39" s="15">
        <v>0.1003</v>
      </c>
      <c r="H39" s="15">
        <f t="shared" si="1"/>
        <v>2.0899130763353306E-2</v>
      </c>
      <c r="I39" s="15">
        <f t="shared" si="2"/>
        <v>2.0899130763353306</v>
      </c>
      <c r="K39">
        <f>AVERAGE(I38:I41)</f>
        <v>1.9462329349291632</v>
      </c>
      <c r="L39">
        <f>STDEV(I38:I41)</f>
        <v>1.5785484714098588</v>
      </c>
    </row>
    <row r="40" spans="1:12">
      <c r="A40" s="15" t="s">
        <v>0</v>
      </c>
      <c r="B40" s="15">
        <v>300</v>
      </c>
      <c r="C40" s="15">
        <v>2.68</v>
      </c>
      <c r="D40" s="15">
        <v>0.157</v>
      </c>
      <c r="E40" s="15">
        <f t="shared" si="0"/>
        <v>0.16120760000000001</v>
      </c>
      <c r="F40" s="15">
        <v>0.1046</v>
      </c>
      <c r="G40" s="15">
        <v>0.10639999999999999</v>
      </c>
      <c r="H40" s="15">
        <f t="shared" si="1"/>
        <v>1.1165726677898535E-2</v>
      </c>
      <c r="I40" s="15">
        <f t="shared" si="2"/>
        <v>1.1165726677898535</v>
      </c>
      <c r="L40" s="15" t="s">
        <v>19</v>
      </c>
    </row>
    <row r="41" spans="1:12">
      <c r="A41" s="15" t="s">
        <v>0</v>
      </c>
      <c r="B41">
        <v>300</v>
      </c>
      <c r="C41" s="15">
        <v>2.68</v>
      </c>
      <c r="D41" s="15">
        <v>0.1212</v>
      </c>
      <c r="E41" s="15">
        <f t="shared" si="0"/>
        <v>0.12444816</v>
      </c>
      <c r="F41" s="15">
        <v>0.1075</v>
      </c>
      <c r="G41" s="15">
        <v>0.1081</v>
      </c>
      <c r="H41" s="15">
        <f t="shared" si="1"/>
        <v>4.8212846216448947E-3</v>
      </c>
      <c r="I41" s="15">
        <f t="shared" si="2"/>
        <v>0.48212846216448946</v>
      </c>
    </row>
    <row r="42" spans="1:12">
      <c r="H42" s="15"/>
      <c r="I42" s="15"/>
    </row>
    <row r="43" spans="1:12">
      <c r="A43" s="15" t="s">
        <v>3</v>
      </c>
      <c r="B43" s="15">
        <v>5</v>
      </c>
      <c r="C43" s="15">
        <v>0.36</v>
      </c>
      <c r="D43" s="15">
        <v>0.1052</v>
      </c>
      <c r="E43" s="15">
        <f t="shared" si="0"/>
        <v>0.10557872</v>
      </c>
      <c r="F43" s="15">
        <v>9.9900000000000003E-2</v>
      </c>
      <c r="G43" s="15">
        <v>0.1026</v>
      </c>
      <c r="H43" s="15">
        <f t="shared" si="1"/>
        <v>2.557333523270593E-2</v>
      </c>
      <c r="I43" s="15">
        <f t="shared" si="2"/>
        <v>2.5573335232705929</v>
      </c>
    </row>
    <row r="44" spans="1:12">
      <c r="A44" s="15" t="s">
        <v>11</v>
      </c>
      <c r="B44" s="15">
        <v>60</v>
      </c>
      <c r="C44" s="15">
        <v>1.03</v>
      </c>
      <c r="D44" s="15">
        <v>0.1351</v>
      </c>
      <c r="E44" s="15">
        <f t="shared" si="0"/>
        <v>0.13649153</v>
      </c>
      <c r="F44" s="15">
        <v>0.10340000000000001</v>
      </c>
      <c r="G44" s="15">
        <v>0.10390000000000001</v>
      </c>
      <c r="H44" s="15">
        <f t="shared" si="1"/>
        <v>3.6632309711818779E-3</v>
      </c>
      <c r="I44" s="15">
        <f t="shared" si="2"/>
        <v>0.36632309711818778</v>
      </c>
    </row>
    <row r="45" spans="1:12">
      <c r="A45" s="15" t="s">
        <v>11</v>
      </c>
      <c r="B45" s="15">
        <v>300</v>
      </c>
      <c r="C45" s="15">
        <v>6.25</v>
      </c>
      <c r="D45" s="15">
        <v>0.1512</v>
      </c>
      <c r="E45" s="15">
        <f t="shared" si="0"/>
        <v>0.16065000000000002</v>
      </c>
      <c r="F45" s="15">
        <v>0.10050000000000001</v>
      </c>
      <c r="G45" s="15">
        <v>0.10290000000000001</v>
      </c>
      <c r="H45" s="15">
        <f t="shared" si="1"/>
        <v>1.493930905695611E-2</v>
      </c>
      <c r="I45" s="15">
        <f t="shared" si="2"/>
        <v>1.4939309056956109</v>
      </c>
    </row>
    <row r="46" spans="1:12">
      <c r="H46" s="15"/>
      <c r="I46" s="15"/>
    </row>
    <row r="47" spans="1:12">
      <c r="A47" s="15" t="s">
        <v>13</v>
      </c>
      <c r="B47" s="15">
        <v>5</v>
      </c>
      <c r="C47" s="15">
        <v>1.24</v>
      </c>
      <c r="D47" s="15">
        <v>0.1</v>
      </c>
      <c r="E47" s="15">
        <f t="shared" si="0"/>
        <v>0.10124000000000001</v>
      </c>
      <c r="F47" s="15">
        <v>0.10199999999999999</v>
      </c>
      <c r="G47" s="15">
        <v>0.10489999999999999</v>
      </c>
      <c r="H47" s="15">
        <f t="shared" si="1"/>
        <v>2.8644804425128404E-2</v>
      </c>
      <c r="I47" s="15">
        <f t="shared" si="2"/>
        <v>2.8644804425128405</v>
      </c>
    </row>
    <row r="48" spans="1:12">
      <c r="A48" s="15" t="s">
        <v>13</v>
      </c>
      <c r="B48" s="15">
        <v>60</v>
      </c>
      <c r="C48" s="15">
        <v>2.2799999999999998</v>
      </c>
      <c r="D48" s="15">
        <v>0.1</v>
      </c>
      <c r="E48" s="15">
        <f t="shared" si="0"/>
        <v>0.10228000000000001</v>
      </c>
      <c r="F48" s="15">
        <v>9.4899999999999998E-2</v>
      </c>
      <c r="G48" s="15">
        <v>9.8500000000000004E-2</v>
      </c>
      <c r="H48" s="15">
        <f t="shared" si="1"/>
        <v>3.5197497066875298E-2</v>
      </c>
      <c r="I48" s="15">
        <f t="shared" si="2"/>
        <v>3.5197497066875298</v>
      </c>
    </row>
    <row r="49" spans="1:9">
      <c r="A49" s="15" t="s">
        <v>13</v>
      </c>
      <c r="B49" s="15">
        <v>300</v>
      </c>
      <c r="C49" s="15">
        <v>12.94</v>
      </c>
      <c r="D49" s="15">
        <v>0.1135</v>
      </c>
      <c r="E49" s="15">
        <f t="shared" si="0"/>
        <v>0.12818689999999999</v>
      </c>
      <c r="F49" s="15">
        <v>0.10249999999999999</v>
      </c>
      <c r="G49" s="15">
        <v>0.10290000000000001</v>
      </c>
      <c r="H49" s="15">
        <f t="shared" si="1"/>
        <v>3.1204436646803339E-3</v>
      </c>
      <c r="I49" s="15">
        <f t="shared" si="2"/>
        <v>0.31204436646803341</v>
      </c>
    </row>
    <row r="50" spans="1:9">
      <c r="H50" s="15"/>
      <c r="I50" s="15"/>
    </row>
    <row r="51" spans="1:9">
      <c r="A51" s="15" t="s">
        <v>14</v>
      </c>
      <c r="B51" s="15">
        <v>5</v>
      </c>
      <c r="C51" s="15">
        <v>0.3</v>
      </c>
      <c r="D51" s="15">
        <v>0.1</v>
      </c>
      <c r="E51" s="15">
        <f t="shared" si="0"/>
        <v>0.1003</v>
      </c>
      <c r="F51" s="15">
        <v>0.10340000000000001</v>
      </c>
      <c r="G51" s="15">
        <v>0.1046</v>
      </c>
      <c r="H51" s="15">
        <f t="shared" si="1"/>
        <v>1.1964107676969021E-2</v>
      </c>
      <c r="I51" s="15">
        <f t="shared" si="2"/>
        <v>1.196410767696902</v>
      </c>
    </row>
    <row r="52" spans="1:9">
      <c r="A52" s="15" t="s">
        <v>16</v>
      </c>
      <c r="B52" s="15">
        <v>60</v>
      </c>
      <c r="C52" s="15">
        <v>1.65</v>
      </c>
      <c r="D52" s="15">
        <v>0.1</v>
      </c>
      <c r="E52" s="15">
        <f t="shared" si="0"/>
        <v>0.10165</v>
      </c>
      <c r="F52" s="15">
        <v>0.1041</v>
      </c>
      <c r="G52" s="15">
        <v>0.1062</v>
      </c>
      <c r="H52" s="15">
        <f t="shared" si="1"/>
        <v>2.065912444663064E-2</v>
      </c>
      <c r="I52" s="15">
        <f t="shared" si="2"/>
        <v>2.0659124446630641</v>
      </c>
    </row>
    <row r="53" spans="1:9">
      <c r="A53" s="15" t="s">
        <v>14</v>
      </c>
      <c r="B53" s="15">
        <v>300</v>
      </c>
      <c r="C53" s="15">
        <v>5.45</v>
      </c>
      <c r="D53" s="15">
        <v>0.1139</v>
      </c>
      <c r="E53" s="15">
        <f t="shared" si="0"/>
        <v>0.12010755000000001</v>
      </c>
      <c r="F53" s="15">
        <v>0.10340000000000001</v>
      </c>
      <c r="G53" s="15">
        <v>0.1038</v>
      </c>
      <c r="H53" s="15">
        <f t="shared" si="1"/>
        <v>3.3303485084825854E-3</v>
      </c>
      <c r="I53" s="15">
        <f t="shared" si="2"/>
        <v>0.33303485084825851</v>
      </c>
    </row>
    <row r="54" spans="1:9">
      <c r="H54" s="15"/>
      <c r="I54" s="15"/>
    </row>
    <row r="55" spans="1:9">
      <c r="A55" s="15" t="s">
        <v>17</v>
      </c>
      <c r="B55">
        <v>60</v>
      </c>
      <c r="C55" s="15">
        <v>0.1</v>
      </c>
      <c r="D55" s="15">
        <v>0.1</v>
      </c>
      <c r="E55" s="15">
        <f t="shared" si="0"/>
        <v>0.10010000000000001</v>
      </c>
      <c r="F55" s="15">
        <v>9.8890000000000006E-2</v>
      </c>
      <c r="G55" s="15">
        <v>9.98E-2</v>
      </c>
      <c r="H55" s="15">
        <f t="shared" si="1"/>
        <v>9.0909090909090315E-3</v>
      </c>
      <c r="I55" s="15">
        <f t="shared" si="2"/>
        <v>0.90909090909090318</v>
      </c>
    </row>
    <row r="56" spans="1:9">
      <c r="A56" s="15" t="s">
        <v>12</v>
      </c>
      <c r="B56">
        <v>300</v>
      </c>
      <c r="C56" s="15">
        <v>3.14</v>
      </c>
      <c r="D56" s="15">
        <v>0.1032</v>
      </c>
      <c r="E56" s="15">
        <f t="shared" si="0"/>
        <v>0.10644048</v>
      </c>
      <c r="F56" s="15">
        <v>0.1038</v>
      </c>
      <c r="G56" s="15">
        <v>0.107</v>
      </c>
      <c r="H56" s="15">
        <f t="shared" si="1"/>
        <v>3.0063750182261432E-2</v>
      </c>
      <c r="I56" s="15">
        <f t="shared" si="2"/>
        <v>3.0063750182261431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N17" sqref="N17"/>
    </sheetView>
  </sheetViews>
  <sheetFormatPr defaultRowHeight="15"/>
  <cols>
    <col min="3" max="3" width="13.5703125" customWidth="1"/>
    <col min="4" max="4" width="15.5703125" customWidth="1"/>
  </cols>
  <sheetData>
    <row r="1" spans="1:4">
      <c r="A1" s="15">
        <v>290</v>
      </c>
      <c r="B1" s="15"/>
      <c r="C1" s="15"/>
      <c r="D1" s="15"/>
    </row>
    <row r="2" spans="1:4">
      <c r="A2" s="15"/>
      <c r="B2" s="15" t="s">
        <v>5</v>
      </c>
      <c r="C2" s="15" t="s">
        <v>0</v>
      </c>
      <c r="D2" s="15" t="s">
        <v>11</v>
      </c>
    </row>
    <row r="3" spans="1:4">
      <c r="A3" s="15">
        <v>5</v>
      </c>
      <c r="B3" s="15">
        <v>1.69</v>
      </c>
      <c r="C3" s="15">
        <v>1.7</v>
      </c>
      <c r="D3" s="15">
        <v>3.47</v>
      </c>
    </row>
    <row r="4" spans="1:4">
      <c r="A4" s="15">
        <v>60</v>
      </c>
      <c r="B4" s="15">
        <v>2.56</v>
      </c>
      <c r="C4" s="15">
        <v>2.69</v>
      </c>
      <c r="D4" s="15">
        <v>3.01</v>
      </c>
    </row>
    <row r="5" spans="1:4">
      <c r="A5" s="15">
        <v>300</v>
      </c>
      <c r="B5" s="15">
        <v>0.95</v>
      </c>
      <c r="C5" s="15">
        <v>2.38</v>
      </c>
      <c r="D5" s="15">
        <v>0</v>
      </c>
    </row>
    <row r="6" spans="1:4">
      <c r="A6" s="15"/>
      <c r="B6" s="15"/>
      <c r="C6" s="15"/>
      <c r="D6" s="15"/>
    </row>
    <row r="7" spans="1:4">
      <c r="A7" s="15">
        <v>305</v>
      </c>
      <c r="B7" s="15"/>
      <c r="C7" s="15"/>
      <c r="D7" s="15"/>
    </row>
    <row r="8" spans="1:4">
      <c r="A8" s="15"/>
      <c r="B8" s="15" t="s">
        <v>5</v>
      </c>
      <c r="C8" s="15" t="s">
        <v>0</v>
      </c>
      <c r="D8" s="15" t="s">
        <v>11</v>
      </c>
    </row>
    <row r="9" spans="1:4">
      <c r="A9" s="15">
        <v>5</v>
      </c>
      <c r="B9" s="15">
        <v>0</v>
      </c>
      <c r="C9" s="15">
        <v>2.89</v>
      </c>
      <c r="D9" s="15">
        <v>0.68</v>
      </c>
    </row>
    <row r="10" spans="1:4">
      <c r="A10" s="15">
        <v>60</v>
      </c>
      <c r="B10" s="15">
        <v>0.49</v>
      </c>
      <c r="C10" s="15">
        <v>3.89</v>
      </c>
      <c r="D10" s="15">
        <v>0.1</v>
      </c>
    </row>
    <row r="11" spans="1:4">
      <c r="A11" s="15">
        <v>300</v>
      </c>
      <c r="B11" s="15">
        <v>3.95</v>
      </c>
      <c r="C11" s="15">
        <v>3.03</v>
      </c>
      <c r="D11" s="15">
        <v>1.95</v>
      </c>
    </row>
    <row r="12" spans="1:4">
      <c r="A12" s="15"/>
      <c r="B12" s="15"/>
      <c r="C12" s="15"/>
      <c r="D12" s="15"/>
    </row>
    <row r="13" spans="1:4">
      <c r="A13" s="15">
        <v>320</v>
      </c>
      <c r="B13" s="15"/>
      <c r="C13" s="15"/>
      <c r="D13" s="15"/>
    </row>
    <row r="14" spans="1:4">
      <c r="A14" s="15"/>
      <c r="B14" s="15" t="s">
        <v>5</v>
      </c>
      <c r="C14" s="15" t="s">
        <v>11</v>
      </c>
    </row>
    <row r="15" spans="1:4">
      <c r="A15" s="15">
        <v>5</v>
      </c>
      <c r="B15" s="15">
        <v>0</v>
      </c>
      <c r="C15" s="15">
        <v>2.56</v>
      </c>
    </row>
    <row r="16" spans="1:4">
      <c r="A16" s="15">
        <v>60</v>
      </c>
      <c r="B16" s="15">
        <v>3.75</v>
      </c>
      <c r="C16" s="15">
        <v>0.37</v>
      </c>
    </row>
    <row r="17" spans="1:3">
      <c r="A17" s="15">
        <v>300</v>
      </c>
      <c r="B17" s="15">
        <v>2.36</v>
      </c>
      <c r="C17" s="15">
        <v>1.49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Aging Rig - Nitrogen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2014-06-09T20:53:39Z</dcterms:created>
  <dcterms:modified xsi:type="dcterms:W3CDTF">2016-08-19T20:55:47Z</dcterms:modified>
</cp:coreProperties>
</file>