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Consistency" sheetId="4" r:id="rId1"/>
  </sheets>
  <calcPr calcId="125725"/>
</workbook>
</file>

<file path=xl/calcChain.xml><?xml version="1.0" encoding="utf-8"?>
<calcChain xmlns="http://schemas.openxmlformats.org/spreadsheetml/2006/main">
  <c r="G25" i="4"/>
  <c r="G11"/>
  <c r="G6"/>
  <c r="I13"/>
  <c r="I12"/>
  <c r="I11"/>
  <c r="I10"/>
  <c r="I9"/>
  <c r="I7"/>
  <c r="I6"/>
  <c r="I5"/>
  <c r="I4"/>
  <c r="I3"/>
  <c r="F3" l="1"/>
  <c r="F4"/>
  <c r="F14"/>
  <c r="F15"/>
  <c r="F16"/>
  <c r="F18"/>
  <c r="F19"/>
  <c r="F20"/>
  <c r="F30"/>
  <c r="F31"/>
  <c r="F32"/>
  <c r="F5"/>
  <c r="F6"/>
  <c r="F7"/>
  <c r="F8"/>
  <c r="F9"/>
  <c r="F10"/>
  <c r="F11"/>
  <c r="F12"/>
  <c r="F13"/>
  <c r="F21"/>
  <c r="F22"/>
  <c r="F23"/>
  <c r="F24"/>
  <c r="F25"/>
  <c r="F26"/>
  <c r="F27"/>
  <c r="F28"/>
  <c r="F29"/>
  <c r="F2"/>
</calcChain>
</file>

<file path=xl/sharedStrings.xml><?xml version="1.0" encoding="utf-8"?>
<sst xmlns="http://schemas.openxmlformats.org/spreadsheetml/2006/main" count="46" uniqueCount="46">
  <si>
    <t>Sample</t>
  </si>
  <si>
    <t>Volume added</t>
  </si>
  <si>
    <t xml:space="preserve">Blank </t>
  </si>
  <si>
    <t>Weight</t>
  </si>
  <si>
    <t>Molarity</t>
  </si>
  <si>
    <t>E239 + 1% Car - Cstart - 1</t>
  </si>
  <si>
    <t>E239 + 1% Car - Cstart - 2</t>
  </si>
  <si>
    <t>E239 + 1% Car - Cstart - 3</t>
  </si>
  <si>
    <t>E239 + 1% Car - C20min - 1</t>
  </si>
  <si>
    <t>E239 + 1% Car - C20min - 2</t>
  </si>
  <si>
    <t>E239 + 1% Car - C20min - 3</t>
  </si>
  <si>
    <t>E239 + 4% Car - Cstart - 1</t>
  </si>
  <si>
    <t>E239 + 4% Car - Cstart - 2</t>
  </si>
  <si>
    <t>E239 + 4% Car - Cstart - 3</t>
  </si>
  <si>
    <t>E239 + 4% Car - C20min - 1</t>
  </si>
  <si>
    <t>E239 + 4% Car - C20min - 2</t>
  </si>
  <si>
    <t>E239 + 4% Car - C20min - 3</t>
  </si>
  <si>
    <t xml:space="preserve">End group concentration </t>
  </si>
  <si>
    <t>E239 + 1% Car - C5min - 1</t>
  </si>
  <si>
    <t>E239 + 1% Car - C5min - 2</t>
  </si>
  <si>
    <t>E239 + 1% Car - C5min - 3</t>
  </si>
  <si>
    <t>E239 + 1% Car - C10min - 1</t>
  </si>
  <si>
    <t>E239 + 1% Car - C10min - 2</t>
  </si>
  <si>
    <t>E239 + 1% Car - C10min - 3</t>
  </si>
  <si>
    <t>E239 + 1% Car - C15min - 1</t>
  </si>
  <si>
    <t>E239 + 1% Car - C15min - 2</t>
  </si>
  <si>
    <t>E239 + 1% Car - C15min - 3</t>
  </si>
  <si>
    <t>E239 + 4% Car - C5min - 1</t>
  </si>
  <si>
    <t>E239 + 4% Car - C5min - 2</t>
  </si>
  <si>
    <t>E239 + 4% Car - C5min - 3</t>
  </si>
  <si>
    <t>E239 + 4% Car - C10min - 1</t>
  </si>
  <si>
    <t>E239 + 4% Car - C10min - 2</t>
  </si>
  <si>
    <t>E239 + 4% Car - C10min - 3</t>
  </si>
  <si>
    <t>E239 + 4% Car - C15min - 1</t>
  </si>
  <si>
    <t>E239 + 4% Car - C15min - 2</t>
  </si>
  <si>
    <t>E239 + 4% Car - C15min - 3</t>
  </si>
  <si>
    <t>E239 + 1% Car - 0 min</t>
  </si>
  <si>
    <t>E239 + 1% Car - 5 min</t>
  </si>
  <si>
    <t>E239 + 1% Car - 10 min</t>
  </si>
  <si>
    <t>E239 + 1% Car - 15 min</t>
  </si>
  <si>
    <t>E239 + 1% Car - 20 min</t>
  </si>
  <si>
    <t>E239 + 4% Car - 0 min</t>
  </si>
  <si>
    <t>E239 + 4% Car - 5 min</t>
  </si>
  <si>
    <t>E239 + 4% Car - 10 min</t>
  </si>
  <si>
    <t>E239 + 4% Car - 15 min</t>
  </si>
  <si>
    <t>E239 + 4% Car - 20 min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</si>
</sst>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0321741032370955E-2"/>
          <c:y val="5.6030183727034118E-2"/>
          <c:w val="0.75220734908136377"/>
          <c:h val="0.77611512102653835"/>
        </c:manualLayout>
      </c:layout>
      <c:barChart>
        <c:barDir val="col"/>
        <c:grouping val="clustered"/>
        <c:ser>
          <c:idx val="0"/>
          <c:order val="0"/>
          <c:cat>
            <c:strRef>
              <c:f>Consistency!$H$3:$H$7</c:f>
              <c:strCache>
                <c:ptCount val="5"/>
                <c:pt idx="0">
                  <c:v>E239 + 1% Car - 0 min</c:v>
                </c:pt>
                <c:pt idx="1">
                  <c:v>E239 + 1% Car - 5 min</c:v>
                </c:pt>
                <c:pt idx="2">
                  <c:v>E239 + 1% Car - 10 min</c:v>
                </c:pt>
                <c:pt idx="3">
                  <c:v>E239 + 1% Car - 15 min</c:v>
                </c:pt>
                <c:pt idx="4">
                  <c:v>E239 + 1% Car - 20 min</c:v>
                </c:pt>
              </c:strCache>
            </c:strRef>
          </c:cat>
          <c:val>
            <c:numRef>
              <c:f>Consistency!$I$3:$I$7</c:f>
              <c:numCache>
                <c:formatCode>General</c:formatCode>
                <c:ptCount val="5"/>
                <c:pt idx="0">
                  <c:v>3.9931359263169113</c:v>
                </c:pt>
                <c:pt idx="1">
                  <c:v>14.450364901602279</c:v>
                </c:pt>
                <c:pt idx="2">
                  <c:v>11.506191119429483</c:v>
                </c:pt>
                <c:pt idx="3">
                  <c:v>18.49613371549572</c:v>
                </c:pt>
                <c:pt idx="4">
                  <c:v>5.9391342529187847</c:v>
                </c:pt>
              </c:numCache>
            </c:numRef>
          </c:val>
        </c:ser>
        <c:axId val="78832000"/>
        <c:axId val="78833536"/>
      </c:barChart>
      <c:catAx>
        <c:axId val="78832000"/>
        <c:scaling>
          <c:orientation val="minMax"/>
        </c:scaling>
        <c:axPos val="b"/>
        <c:tickLblPos val="nextTo"/>
        <c:crossAx val="78833536"/>
        <c:crosses val="autoZero"/>
        <c:auto val="1"/>
        <c:lblAlgn val="ctr"/>
        <c:lblOffset val="100"/>
      </c:catAx>
      <c:valAx>
        <c:axId val="78833536"/>
        <c:scaling>
          <c:orientation val="minMax"/>
        </c:scaling>
        <c:axPos val="l"/>
        <c:majorGridlines/>
        <c:numFmt formatCode="General" sourceLinked="1"/>
        <c:tickLblPos val="nextTo"/>
        <c:crossAx val="78832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Consistency!$H$9:$H$13</c:f>
              <c:strCache>
                <c:ptCount val="5"/>
                <c:pt idx="0">
                  <c:v>E239 + 4% Car - 0 min</c:v>
                </c:pt>
                <c:pt idx="1">
                  <c:v>E239 + 4% Car - 5 min</c:v>
                </c:pt>
                <c:pt idx="2">
                  <c:v>E239 + 4% Car - 10 min</c:v>
                </c:pt>
                <c:pt idx="3">
                  <c:v>E239 + 4% Car - 15 min</c:v>
                </c:pt>
                <c:pt idx="4">
                  <c:v>E239 + 4% Car - 20 min</c:v>
                </c:pt>
              </c:strCache>
            </c:strRef>
          </c:cat>
          <c:val>
            <c:numRef>
              <c:f>Consistency!$I$9:$I$13</c:f>
              <c:numCache>
                <c:formatCode>General</c:formatCode>
                <c:ptCount val="5"/>
                <c:pt idx="0">
                  <c:v>-0.10650038655286975</c:v>
                </c:pt>
                <c:pt idx="1">
                  <c:v>8.6036353658610061</c:v>
                </c:pt>
                <c:pt idx="2">
                  <c:v>13.163523121283466</c:v>
                </c:pt>
                <c:pt idx="3">
                  <c:v>6.724857244206536</c:v>
                </c:pt>
                <c:pt idx="4">
                  <c:v>1.3351763305675082</c:v>
                </c:pt>
              </c:numCache>
            </c:numRef>
          </c:val>
        </c:ser>
        <c:axId val="78853248"/>
        <c:axId val="78854784"/>
      </c:barChart>
      <c:catAx>
        <c:axId val="78853248"/>
        <c:scaling>
          <c:orientation val="minMax"/>
        </c:scaling>
        <c:axPos val="b"/>
        <c:tickLblPos val="nextTo"/>
        <c:crossAx val="78854784"/>
        <c:crosses val="autoZero"/>
        <c:auto val="1"/>
        <c:lblAlgn val="ctr"/>
        <c:lblOffset val="100"/>
      </c:catAx>
      <c:valAx>
        <c:axId val="78854784"/>
        <c:scaling>
          <c:orientation val="minMax"/>
        </c:scaling>
        <c:axPos val="l"/>
        <c:majorGridlines/>
        <c:numFmt formatCode="General" sourceLinked="1"/>
        <c:tickLblPos val="nextTo"/>
        <c:crossAx val="78853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0</xdr:row>
      <xdr:rowOff>95250</xdr:rowOff>
    </xdr:from>
    <xdr:to>
      <xdr:col>18</xdr:col>
      <xdr:colOff>47625</xdr:colOff>
      <xdr:row>14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15</xdr:row>
      <xdr:rowOff>123825</xdr:rowOff>
    </xdr:from>
    <xdr:to>
      <xdr:col>18</xdr:col>
      <xdr:colOff>95250</xdr:colOff>
      <xdr:row>30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workbookViewId="0">
      <selection activeCell="G26" sqref="G26"/>
    </sheetView>
  </sheetViews>
  <sheetFormatPr defaultRowHeight="15"/>
  <cols>
    <col min="1" max="1" width="28.140625" customWidth="1"/>
    <col min="6" max="6" width="22.140625" customWidth="1"/>
    <col min="8" max="8" width="23.710937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17</v>
      </c>
    </row>
    <row r="2" spans="1:9">
      <c r="A2" s="1" t="s">
        <v>5</v>
      </c>
      <c r="B2" s="1">
        <v>49.4</v>
      </c>
      <c r="C2" s="1">
        <v>43.07</v>
      </c>
      <c r="D2" s="1">
        <v>0.12164</v>
      </c>
      <c r="E2" s="1">
        <v>8.7859999999999994E-2</v>
      </c>
      <c r="F2">
        <f>((B2-C2)*E2)/D2</f>
        <v>4.5721292338046684</v>
      </c>
    </row>
    <row r="3" spans="1:9">
      <c r="A3" s="1" t="s">
        <v>6</v>
      </c>
      <c r="B3" s="1">
        <v>50</v>
      </c>
      <c r="C3" s="1">
        <v>43.07</v>
      </c>
      <c r="D3" s="1">
        <v>0.13688</v>
      </c>
      <c r="E3" s="1">
        <v>8.7859999999999994E-2</v>
      </c>
      <c r="F3" s="1">
        <f>((B3-C3)*E3)/D3</f>
        <v>4.4482013442431318</v>
      </c>
      <c r="H3" s="1" t="s">
        <v>36</v>
      </c>
      <c r="I3">
        <f>AVERAGE(F2:F4)</f>
        <v>3.9931359263169113</v>
      </c>
    </row>
    <row r="4" spans="1:9">
      <c r="A4" s="1" t="s">
        <v>7</v>
      </c>
      <c r="B4" s="1">
        <v>46.8</v>
      </c>
      <c r="C4" s="1">
        <v>43.07</v>
      </c>
      <c r="D4" s="1">
        <v>0.11075</v>
      </c>
      <c r="E4" s="1">
        <v>8.7859999999999994E-2</v>
      </c>
      <c r="F4" s="1">
        <f>((B4-C4)*E4)/D4</f>
        <v>2.9590772009029322</v>
      </c>
      <c r="H4" s="1" t="s">
        <v>37</v>
      </c>
      <c r="I4">
        <f>AVERAGE(F5:F7)</f>
        <v>14.450364901602279</v>
      </c>
    </row>
    <row r="5" spans="1:9">
      <c r="A5" s="1" t="s">
        <v>18</v>
      </c>
      <c r="B5">
        <v>124.2</v>
      </c>
      <c r="C5">
        <v>103.93</v>
      </c>
      <c r="D5">
        <v>0.10503</v>
      </c>
      <c r="E5">
        <v>8.4000000000000005E-2</v>
      </c>
      <c r="F5" s="1">
        <f t="shared" ref="F5:F29" si="0">((B5-C5)*E5)/D5</f>
        <v>16.211368180519848</v>
      </c>
      <c r="H5" s="1" t="s">
        <v>38</v>
      </c>
      <c r="I5">
        <f>AVERAGE(F8:F10)</f>
        <v>11.506191119429483</v>
      </c>
    </row>
    <row r="6" spans="1:9">
      <c r="A6" s="1" t="s">
        <v>19</v>
      </c>
      <c r="B6">
        <v>119</v>
      </c>
      <c r="C6" s="1">
        <v>103.93</v>
      </c>
      <c r="D6">
        <v>0.12622</v>
      </c>
      <c r="E6" s="1">
        <v>8.4000000000000005E-2</v>
      </c>
      <c r="F6" s="1">
        <f t="shared" si="0"/>
        <v>10.029155442877512</v>
      </c>
      <c r="G6">
        <f>STDEV(F5:F7)</f>
        <v>3.8551862824875394</v>
      </c>
      <c r="H6" s="1" t="s">
        <v>39</v>
      </c>
      <c r="I6">
        <f>AVERAGE(F11:F13)</f>
        <v>18.49613371549572</v>
      </c>
    </row>
    <row r="7" spans="1:9">
      <c r="A7" s="1" t="s">
        <v>20</v>
      </c>
      <c r="B7">
        <v>127.4</v>
      </c>
      <c r="C7" s="1">
        <v>103.93</v>
      </c>
      <c r="D7">
        <v>0.11522</v>
      </c>
      <c r="E7" s="1">
        <v>8.4000000000000005E-2</v>
      </c>
      <c r="F7" s="1">
        <f t="shared" si="0"/>
        <v>17.110571081409478</v>
      </c>
      <c r="H7" s="1" t="s">
        <v>40</v>
      </c>
      <c r="I7">
        <f>AVERAGE(F14:F16)</f>
        <v>5.9391342529187847</v>
      </c>
    </row>
    <row r="8" spans="1:9">
      <c r="A8" s="1" t="s">
        <v>21</v>
      </c>
      <c r="B8">
        <v>122</v>
      </c>
      <c r="C8" s="1">
        <v>103.93</v>
      </c>
      <c r="D8">
        <v>0.11305999999999999</v>
      </c>
      <c r="E8" s="1">
        <v>8.4000000000000005E-2</v>
      </c>
      <c r="F8" s="1">
        <f t="shared" si="0"/>
        <v>13.425437820626213</v>
      </c>
    </row>
    <row r="9" spans="1:9">
      <c r="A9" s="1" t="s">
        <v>22</v>
      </c>
      <c r="B9">
        <v>115.6</v>
      </c>
      <c r="C9" s="1">
        <v>103.93</v>
      </c>
      <c r="D9">
        <v>9.4359999999999999E-2</v>
      </c>
      <c r="E9" s="1">
        <v>8.4000000000000005E-2</v>
      </c>
      <c r="F9" s="1">
        <f t="shared" si="0"/>
        <v>10.388724035608298</v>
      </c>
      <c r="H9" s="1" t="s">
        <v>41</v>
      </c>
      <c r="I9">
        <f>AVERAGE(F18:F20)</f>
        <v>-0.10650038655286975</v>
      </c>
    </row>
    <row r="10" spans="1:9">
      <c r="A10" s="1" t="s">
        <v>23</v>
      </c>
      <c r="B10">
        <v>118.2</v>
      </c>
      <c r="C10" s="1">
        <v>103.93</v>
      </c>
      <c r="D10">
        <v>0.11198</v>
      </c>
      <c r="E10" s="1">
        <v>8.4000000000000005E-2</v>
      </c>
      <c r="F10" s="1">
        <f t="shared" si="0"/>
        <v>10.704411502053937</v>
      </c>
      <c r="H10" s="1" t="s">
        <v>42</v>
      </c>
      <c r="I10">
        <f>AVERAGE(F21:F23)</f>
        <v>8.6036353658610061</v>
      </c>
    </row>
    <row r="11" spans="1:9">
      <c r="A11" s="1" t="s">
        <v>24</v>
      </c>
      <c r="B11">
        <v>139.4</v>
      </c>
      <c r="C11" s="1">
        <v>103.93</v>
      </c>
      <c r="D11">
        <v>0.11966</v>
      </c>
      <c r="E11" s="1">
        <v>8.4000000000000005E-2</v>
      </c>
      <c r="F11" s="1">
        <f t="shared" si="0"/>
        <v>24.899548721377236</v>
      </c>
      <c r="G11">
        <f>STDEV(F11:F13)</f>
        <v>6.2234638543024206</v>
      </c>
      <c r="H11" s="1" t="s">
        <v>43</v>
      </c>
      <c r="I11">
        <f>AVERAGE(F24:F26)</f>
        <v>13.163523121283466</v>
      </c>
    </row>
    <row r="12" spans="1:9">
      <c r="A12" s="1" t="s">
        <v>25</v>
      </c>
      <c r="B12">
        <v>126</v>
      </c>
      <c r="C12" s="1">
        <v>103.93</v>
      </c>
      <c r="D12">
        <v>0.14867</v>
      </c>
      <c r="E12" s="1">
        <v>8.4000000000000005E-2</v>
      </c>
      <c r="F12" s="1">
        <f t="shared" si="0"/>
        <v>12.46976525190018</v>
      </c>
      <c r="H12" s="1" t="s">
        <v>44</v>
      </c>
      <c r="I12">
        <f>AVERAGE(F27:F29)</f>
        <v>6.724857244206536</v>
      </c>
    </row>
    <row r="13" spans="1:9">
      <c r="A13" s="1" t="s">
        <v>26</v>
      </c>
      <c r="B13">
        <v>128.6</v>
      </c>
      <c r="C13" s="1">
        <v>103.93</v>
      </c>
      <c r="D13">
        <v>0.11437</v>
      </c>
      <c r="E13" s="1">
        <v>8.4000000000000005E-2</v>
      </c>
      <c r="F13" s="1">
        <f t="shared" si="0"/>
        <v>18.119087173209753</v>
      </c>
      <c r="H13" s="1" t="s">
        <v>45</v>
      </c>
      <c r="I13">
        <f>AVERAGE(F30:F32)</f>
        <v>1.3351763305675082</v>
      </c>
    </row>
    <row r="14" spans="1:9">
      <c r="A14" s="1" t="s">
        <v>8</v>
      </c>
      <c r="B14" s="1">
        <v>54</v>
      </c>
      <c r="C14" s="1">
        <v>43.07</v>
      </c>
      <c r="D14" s="1">
        <v>0.10954999999999999</v>
      </c>
      <c r="E14" s="1">
        <v>8.7859999999999994E-2</v>
      </c>
      <c r="F14" s="1">
        <f>((B14-C14)*E14)/D14</f>
        <v>8.7659497946143308</v>
      </c>
    </row>
    <row r="15" spans="1:9">
      <c r="A15" s="1" t="s">
        <v>9</v>
      </c>
      <c r="B15" s="1">
        <v>48.6</v>
      </c>
      <c r="C15" s="1">
        <v>43.07</v>
      </c>
      <c r="D15" s="1">
        <v>0.11541999999999999</v>
      </c>
      <c r="E15" s="1">
        <v>8.7859999999999994E-2</v>
      </c>
      <c r="F15" s="1">
        <f>((B15-C15)*E15)/D15</f>
        <v>4.2095460058915277</v>
      </c>
    </row>
    <row r="16" spans="1:9">
      <c r="A16" s="1" t="s">
        <v>10</v>
      </c>
      <c r="B16" s="1">
        <v>50</v>
      </c>
      <c r="C16" s="1">
        <v>43.07</v>
      </c>
      <c r="D16" s="1">
        <v>0.12575</v>
      </c>
      <c r="E16" s="1">
        <v>8.7859999999999994E-2</v>
      </c>
      <c r="F16" s="1">
        <f>((B16-C16)*E16)/D16</f>
        <v>4.8419069582504966</v>
      </c>
    </row>
    <row r="17" spans="1:7" s="1" customFormat="1"/>
    <row r="18" spans="1:7" s="1" customFormat="1">
      <c r="A18" s="1" t="s">
        <v>11</v>
      </c>
      <c r="B18" s="1">
        <v>40</v>
      </c>
      <c r="C18" s="1">
        <v>43.07</v>
      </c>
      <c r="D18" s="1">
        <v>0.13145000000000001</v>
      </c>
      <c r="E18" s="1">
        <v>8.7859999999999994E-2</v>
      </c>
      <c r="F18" s="1">
        <f>((B18-C18)*E18)/D18</f>
        <v>-2.0519604412324077</v>
      </c>
    </row>
    <row r="19" spans="1:7">
      <c r="A19" s="1" t="s">
        <v>12</v>
      </c>
      <c r="B19" s="1">
        <v>43.8</v>
      </c>
      <c r="C19" s="1">
        <v>43.07</v>
      </c>
      <c r="D19" s="1">
        <v>0.13199</v>
      </c>
      <c r="E19" s="1">
        <v>8.7859999999999994E-2</v>
      </c>
      <c r="F19" s="1">
        <f>((B19-C19)*E19)/D19</f>
        <v>0.48592923706341179</v>
      </c>
    </row>
    <row r="20" spans="1:7" s="1" customFormat="1">
      <c r="A20" s="1" t="s">
        <v>13</v>
      </c>
      <c r="B20" s="1">
        <v>44.6</v>
      </c>
      <c r="C20" s="1">
        <v>43.07</v>
      </c>
      <c r="D20" s="1">
        <v>0.10784000000000001</v>
      </c>
      <c r="E20" s="1">
        <v>8.7859999999999994E-2</v>
      </c>
      <c r="F20" s="1">
        <f>((B20-C20)*E20)/D20</f>
        <v>1.2465300445103866</v>
      </c>
    </row>
    <row r="21" spans="1:7">
      <c r="A21" s="1" t="s">
        <v>27</v>
      </c>
      <c r="B21">
        <v>114.2</v>
      </c>
      <c r="C21" s="1">
        <v>103.93</v>
      </c>
      <c r="D21">
        <v>0.12659000000000001</v>
      </c>
      <c r="E21" s="1">
        <v>8.4000000000000005E-2</v>
      </c>
      <c r="F21" s="1">
        <f t="shared" si="0"/>
        <v>6.8147562998657047</v>
      </c>
    </row>
    <row r="22" spans="1:7">
      <c r="A22" s="1" t="s">
        <v>28</v>
      </c>
      <c r="B22">
        <v>120</v>
      </c>
      <c r="C22" s="1">
        <v>103.93</v>
      </c>
      <c r="D22">
        <v>0.12275</v>
      </c>
      <c r="E22" s="1">
        <v>8.4000000000000005E-2</v>
      </c>
      <c r="F22" s="1">
        <f t="shared" si="0"/>
        <v>10.996985743380852</v>
      </c>
    </row>
    <row r="23" spans="1:7">
      <c r="A23" s="1" t="s">
        <v>29</v>
      </c>
      <c r="B23">
        <v>117.6</v>
      </c>
      <c r="C23" s="1">
        <v>103.93</v>
      </c>
      <c r="D23">
        <v>0.14355000000000001</v>
      </c>
      <c r="E23" s="1">
        <v>8.4000000000000005E-2</v>
      </c>
      <c r="F23" s="1">
        <f t="shared" si="0"/>
        <v>7.999164054336461</v>
      </c>
    </row>
    <row r="24" spans="1:7">
      <c r="A24" s="1" t="s">
        <v>30</v>
      </c>
      <c r="B24">
        <v>133</v>
      </c>
      <c r="C24" s="1">
        <v>103.93</v>
      </c>
      <c r="D24">
        <v>0.13664000000000001</v>
      </c>
      <c r="E24" s="1">
        <v>8.4000000000000005E-2</v>
      </c>
      <c r="F24" s="1">
        <f t="shared" si="0"/>
        <v>17.870901639344257</v>
      </c>
    </row>
    <row r="25" spans="1:7">
      <c r="A25" s="1" t="s">
        <v>31</v>
      </c>
      <c r="B25">
        <v>117.6</v>
      </c>
      <c r="C25" s="1">
        <v>103.93</v>
      </c>
      <c r="D25">
        <v>0.11681</v>
      </c>
      <c r="E25" s="1">
        <v>8.4000000000000005E-2</v>
      </c>
      <c r="F25" s="1">
        <f t="shared" si="0"/>
        <v>9.8303227463402028</v>
      </c>
      <c r="G25">
        <f>STDEV(F24:F26)</f>
        <v>4.1927319745509601</v>
      </c>
    </row>
    <row r="26" spans="1:7">
      <c r="A26" s="1" t="s">
        <v>32</v>
      </c>
      <c r="B26">
        <v>120</v>
      </c>
      <c r="C26" s="1">
        <v>103.93</v>
      </c>
      <c r="D26">
        <v>0.1145</v>
      </c>
      <c r="E26" s="1">
        <v>8.4000000000000005E-2</v>
      </c>
      <c r="F26" s="1">
        <f t="shared" si="0"/>
        <v>11.789344978165934</v>
      </c>
    </row>
    <row r="27" spans="1:7">
      <c r="A27" s="1" t="s">
        <v>33</v>
      </c>
      <c r="B27">
        <v>115.6</v>
      </c>
      <c r="C27" s="1">
        <v>103.93</v>
      </c>
      <c r="D27">
        <v>0.11187</v>
      </c>
      <c r="E27" s="1">
        <v>8.4000000000000005E-2</v>
      </c>
      <c r="F27" s="1">
        <f t="shared" si="0"/>
        <v>8.7626709573612143</v>
      </c>
    </row>
    <row r="28" spans="1:7">
      <c r="A28" s="1" t="s">
        <v>34</v>
      </c>
      <c r="B28">
        <v>110</v>
      </c>
      <c r="C28" s="1">
        <v>103.93</v>
      </c>
      <c r="D28">
        <v>0.11248</v>
      </c>
      <c r="E28" s="1">
        <v>8.4000000000000005E-2</v>
      </c>
      <c r="F28" s="1">
        <f t="shared" si="0"/>
        <v>4.5330725462304358</v>
      </c>
    </row>
    <row r="29" spans="1:7">
      <c r="A29" s="1" t="s">
        <v>35</v>
      </c>
      <c r="B29">
        <v>115</v>
      </c>
      <c r="C29" s="1">
        <v>103.93</v>
      </c>
      <c r="D29">
        <v>0.13517999999999999</v>
      </c>
      <c r="E29" s="1">
        <v>8.4000000000000005E-2</v>
      </c>
      <c r="F29" s="1">
        <f t="shared" si="0"/>
        <v>6.8788282290279588</v>
      </c>
    </row>
    <row r="30" spans="1:7">
      <c r="A30" s="1" t="s">
        <v>14</v>
      </c>
      <c r="B30" s="1">
        <v>44.8</v>
      </c>
      <c r="C30" s="1">
        <v>43.07</v>
      </c>
      <c r="D30" s="1">
        <v>0.13522000000000001</v>
      </c>
      <c r="E30" s="1">
        <v>8.7859999999999994E-2</v>
      </c>
      <c r="F30" s="1">
        <f>((B30-C30)*E30)/D30</f>
        <v>1.1240777991421365</v>
      </c>
    </row>
    <row r="31" spans="1:7">
      <c r="A31" s="1" t="s">
        <v>15</v>
      </c>
      <c r="B31" s="1">
        <v>45</v>
      </c>
      <c r="C31" s="1">
        <v>43.07</v>
      </c>
      <c r="D31" s="1">
        <v>0.11033</v>
      </c>
      <c r="E31" s="1">
        <v>8.7859999999999994E-2</v>
      </c>
      <c r="F31" s="1">
        <f>((B31-C31)*E31)/D31</f>
        <v>1.5369328378500857</v>
      </c>
    </row>
    <row r="32" spans="1:7">
      <c r="A32" s="1" t="s">
        <v>16</v>
      </c>
      <c r="B32" s="1">
        <v>44.8</v>
      </c>
      <c r="C32" s="1">
        <v>43.07</v>
      </c>
      <c r="D32" s="1">
        <v>0.11305</v>
      </c>
      <c r="E32" s="1">
        <v>8.7859999999999994E-2</v>
      </c>
      <c r="F32" s="1">
        <f>((B32-C32)*E32)/D32</f>
        <v>1.3445183547103026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Consistency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2014-06-04T21:37:52Z</dcterms:created>
  <dcterms:modified xsi:type="dcterms:W3CDTF">2015-09-13T01:46:07Z</dcterms:modified>
</cp:coreProperties>
</file>