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firstSheet="5" activeTab="8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H1" sheetId="11" r:id="rId6"/>
    <sheet name="E187" sheetId="16" r:id="rId7"/>
    <sheet name="E239" sheetId="9" r:id="rId8"/>
    <sheet name="E240" sheetId="7" r:id="rId9"/>
    <sheet name="Low temp " sheetId="15" r:id="rId10"/>
    <sheet name="Sheet6" sheetId="17" r:id="rId11"/>
  </sheets>
  <externalReferences>
    <externalReference r:id="rId12"/>
  </externalReferences>
  <calcPr calcId="125725"/>
</workbook>
</file>

<file path=xl/calcChain.xml><?xml version="1.0" encoding="utf-8"?>
<calcChain xmlns="http://schemas.openxmlformats.org/spreadsheetml/2006/main">
  <c r="S3" i="7"/>
  <c r="S2"/>
  <c r="K50" i="9"/>
  <c r="K49"/>
  <c r="K48"/>
  <c r="S4" i="16"/>
  <c r="S3"/>
  <c r="S2"/>
  <c r="N17" i="11" l="1"/>
  <c r="N16"/>
  <c r="N12"/>
  <c r="N11"/>
  <c r="N10"/>
  <c r="N5"/>
  <c r="N4"/>
  <c r="N3"/>
  <c r="O8" i="7"/>
  <c r="O7"/>
  <c r="O12"/>
  <c r="O11"/>
  <c r="O10"/>
  <c r="O6"/>
  <c r="Q4"/>
  <c r="Q3"/>
  <c r="Q2"/>
  <c r="O4"/>
  <c r="O3"/>
  <c r="O2"/>
  <c r="I49" i="9"/>
  <c r="I48"/>
  <c r="I47"/>
  <c r="G49"/>
  <c r="G48"/>
  <c r="G47"/>
  <c r="Q4" i="16"/>
  <c r="Q3"/>
  <c r="Q2"/>
  <c r="O17"/>
  <c r="O16"/>
  <c r="O15"/>
  <c r="O11"/>
  <c r="O10"/>
  <c r="O9"/>
  <c r="O4"/>
  <c r="O3"/>
  <c r="O2"/>
  <c r="H112" i="15"/>
  <c r="H110"/>
  <c r="H108"/>
  <c r="H106"/>
  <c r="H103"/>
  <c r="H101"/>
  <c r="H99"/>
  <c r="H97"/>
  <c r="H94"/>
  <c r="H92"/>
  <c r="H90"/>
  <c r="F88"/>
  <c r="H88"/>
  <c r="H85"/>
  <c r="H83"/>
  <c r="H81"/>
  <c r="H79"/>
  <c r="H76"/>
  <c r="H74"/>
  <c r="H72"/>
  <c r="H70"/>
  <c r="H67"/>
  <c r="H65"/>
  <c r="H63"/>
  <c r="H61"/>
  <c r="H58"/>
  <c r="H56"/>
  <c r="H54"/>
  <c r="H52"/>
  <c r="H49"/>
  <c r="H47"/>
  <c r="H45"/>
  <c r="H43"/>
  <c r="H40"/>
  <c r="H38"/>
  <c r="H36"/>
  <c r="H34"/>
  <c r="H29"/>
  <c r="H27"/>
  <c r="H25"/>
  <c r="H23"/>
  <c r="H20"/>
  <c r="H18"/>
  <c r="H16"/>
  <c r="H14"/>
  <c r="H8"/>
  <c r="H6"/>
  <c r="H4"/>
  <c r="H2"/>
  <c r="F50"/>
  <c r="F48"/>
  <c r="F44"/>
  <c r="F39"/>
  <c r="F5" l="1"/>
  <c r="F6"/>
  <c r="F12"/>
  <c r="F15"/>
  <c r="F17"/>
  <c r="F19"/>
  <c r="F21"/>
  <c r="F24"/>
  <c r="F26"/>
  <c r="F30"/>
  <c r="F32"/>
  <c r="F35"/>
  <c r="F37"/>
  <c r="F41"/>
  <c r="F46"/>
  <c r="F53"/>
  <c r="F55"/>
  <c r="F57"/>
  <c r="F59"/>
  <c r="F62"/>
  <c r="F64"/>
  <c r="F66"/>
  <c r="F68"/>
  <c r="F71"/>
  <c r="F73"/>
  <c r="F75"/>
  <c r="F77"/>
  <c r="F80"/>
  <c r="F82"/>
  <c r="F84"/>
  <c r="F86"/>
  <c r="F89"/>
  <c r="F91"/>
  <c r="F93"/>
  <c r="F95"/>
  <c r="F98"/>
  <c r="F100"/>
  <c r="F102"/>
  <c r="F104"/>
  <c r="F107"/>
  <c r="F109"/>
  <c r="F111"/>
  <c r="F113"/>
  <c r="F3"/>
  <c r="F67"/>
  <c r="F187"/>
  <c r="F4"/>
  <c r="F7"/>
  <c r="F8"/>
  <c r="F9"/>
  <c r="F10"/>
  <c r="F11"/>
  <c r="F14"/>
  <c r="F16"/>
  <c r="F18"/>
  <c r="F20"/>
  <c r="F23"/>
  <c r="F25"/>
  <c r="F27"/>
  <c r="F28"/>
  <c r="F29"/>
  <c r="F31"/>
  <c r="F34"/>
  <c r="F36"/>
  <c r="F38"/>
  <c r="F40"/>
  <c r="F43"/>
  <c r="F45"/>
  <c r="F47"/>
  <c r="F49"/>
  <c r="F52"/>
  <c r="F54"/>
  <c r="F56"/>
  <c r="F58"/>
  <c r="F61"/>
  <c r="F63"/>
  <c r="F65"/>
  <c r="F70"/>
  <c r="F72"/>
  <c r="F74"/>
  <c r="F76"/>
  <c r="F79"/>
  <c r="F81"/>
  <c r="F83"/>
  <c r="F85"/>
  <c r="F90"/>
  <c r="F92"/>
  <c r="F94"/>
  <c r="F97"/>
  <c r="F99"/>
  <c r="F101"/>
  <c r="F103"/>
  <c r="F106"/>
  <c r="F108"/>
  <c r="F110"/>
  <c r="F112"/>
  <c r="F115"/>
  <c r="F116"/>
  <c r="F117"/>
  <c r="F119"/>
  <c r="F120"/>
  <c r="F121"/>
  <c r="F123"/>
  <c r="F124"/>
  <c r="F125"/>
  <c r="F127"/>
  <c r="F128"/>
  <c r="F129"/>
  <c r="F131"/>
  <c r="F132"/>
  <c r="F133"/>
  <c r="F135"/>
  <c r="F136"/>
  <c r="F137"/>
  <c r="F139"/>
  <c r="F140"/>
  <c r="F141"/>
  <c r="F143"/>
  <c r="F144"/>
  <c r="F145"/>
  <c r="F147"/>
  <c r="F148"/>
  <c r="F149"/>
  <c r="F151"/>
  <c r="F152"/>
  <c r="F153"/>
  <c r="F155"/>
  <c r="F156"/>
  <c r="F157"/>
  <c r="F159"/>
  <c r="F160"/>
  <c r="F161"/>
  <c r="F163"/>
  <c r="F164"/>
  <c r="F165"/>
  <c r="F167"/>
  <c r="F168"/>
  <c r="F169"/>
  <c r="F171"/>
  <c r="F172"/>
  <c r="F173"/>
  <c r="F175"/>
  <c r="F176"/>
  <c r="F177"/>
  <c r="F179"/>
  <c r="F180"/>
  <c r="F181"/>
  <c r="F182"/>
  <c r="F184"/>
  <c r="F185"/>
  <c r="F186"/>
  <c r="F189"/>
  <c r="F190"/>
  <c r="F191"/>
  <c r="F192"/>
  <c r="F194"/>
  <c r="F195"/>
  <c r="F196"/>
  <c r="F197"/>
  <c r="F199"/>
  <c r="F200"/>
  <c r="F201"/>
  <c r="F202"/>
  <c r="F204"/>
  <c r="F205"/>
  <c r="F206"/>
  <c r="F207"/>
  <c r="F209"/>
  <c r="F2"/>
  <c r="F3" i="7"/>
  <c r="F4"/>
  <c r="F5"/>
  <c r="F6"/>
  <c r="F7"/>
  <c r="F8"/>
  <c r="F9"/>
  <c r="F10"/>
  <c r="F11"/>
  <c r="F12"/>
  <c r="F13"/>
  <c r="F14"/>
  <c r="F16"/>
  <c r="F17"/>
  <c r="F18"/>
  <c r="F19"/>
  <c r="F20"/>
  <c r="F21"/>
  <c r="F22"/>
  <c r="F23"/>
  <c r="F24"/>
  <c r="F25"/>
  <c r="F26"/>
  <c r="F27"/>
  <c r="F28"/>
  <c r="F30"/>
  <c r="F31"/>
  <c r="F32"/>
  <c r="F33"/>
  <c r="F34"/>
  <c r="F35"/>
  <c r="F36"/>
  <c r="F37"/>
  <c r="F38"/>
  <c r="F39"/>
  <c r="F40"/>
  <c r="F41"/>
  <c r="F43"/>
  <c r="F44"/>
  <c r="F45"/>
  <c r="F46"/>
  <c r="F47"/>
  <c r="F48"/>
  <c r="F50"/>
  <c r="F51"/>
  <c r="F52"/>
  <c r="F53"/>
  <c r="F54"/>
  <c r="F55"/>
  <c r="F57"/>
  <c r="F58"/>
  <c r="F59"/>
  <c r="F60"/>
  <c r="F61"/>
  <c r="F62"/>
  <c r="F64"/>
  <c r="F65"/>
  <c r="F66"/>
  <c r="F67"/>
  <c r="F68"/>
  <c r="F69"/>
  <c r="F2"/>
  <c r="F3" i="9"/>
  <c r="F4"/>
  <c r="F5"/>
  <c r="F6"/>
  <c r="F7"/>
  <c r="F8"/>
  <c r="F9"/>
  <c r="F10"/>
  <c r="F11"/>
  <c r="F12"/>
  <c r="F13"/>
  <c r="F14"/>
  <c r="F15"/>
  <c r="F17"/>
  <c r="F18"/>
  <c r="F19"/>
  <c r="F20"/>
  <c r="F21"/>
  <c r="F22"/>
  <c r="F23"/>
  <c r="F24"/>
  <c r="F25"/>
  <c r="F26"/>
  <c r="F27"/>
  <c r="F28"/>
  <c r="F29"/>
  <c r="F30"/>
  <c r="F32"/>
  <c r="F33"/>
  <c r="F34"/>
  <c r="F35"/>
  <c r="F36"/>
  <c r="F37"/>
  <c r="J15" s="1"/>
  <c r="F38"/>
  <c r="F39"/>
  <c r="I16" s="1"/>
  <c r="F40"/>
  <c r="F41"/>
  <c r="J17" s="1"/>
  <c r="F42"/>
  <c r="F43"/>
  <c r="I18" s="1"/>
  <c r="F44"/>
  <c r="F2"/>
  <c r="I2" s="1"/>
  <c r="F86" i="16"/>
  <c r="F54"/>
  <c r="F55"/>
  <c r="F56"/>
  <c r="F57"/>
  <c r="F58"/>
  <c r="F59"/>
  <c r="F61"/>
  <c r="F62"/>
  <c r="F63"/>
  <c r="F64"/>
  <c r="F65"/>
  <c r="F66"/>
  <c r="F68"/>
  <c r="F69"/>
  <c r="F70"/>
  <c r="F71"/>
  <c r="F72"/>
  <c r="F73"/>
  <c r="F75"/>
  <c r="F76"/>
  <c r="F79"/>
  <c r="F80"/>
  <c r="F85"/>
  <c r="F77"/>
  <c r="F78"/>
  <c r="F81"/>
  <c r="F82"/>
  <c r="F83"/>
  <c r="F84"/>
  <c r="F38"/>
  <c r="F39"/>
  <c r="F40"/>
  <c r="F41"/>
  <c r="F42"/>
  <c r="F43"/>
  <c r="F44"/>
  <c r="F45"/>
  <c r="F46"/>
  <c r="F47"/>
  <c r="F48"/>
  <c r="F49"/>
  <c r="F50"/>
  <c r="F51"/>
  <c r="F52"/>
  <c r="F23"/>
  <c r="F24"/>
  <c r="F25"/>
  <c r="F26"/>
  <c r="F27"/>
  <c r="F28"/>
  <c r="F29"/>
  <c r="F30"/>
  <c r="F31"/>
  <c r="F32"/>
  <c r="F33"/>
  <c r="F34"/>
  <c r="F35"/>
  <c r="F36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"/>
  <c r="F3" i="11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5"/>
  <c r="F56"/>
  <c r="F57"/>
  <c r="F58"/>
  <c r="F59"/>
  <c r="F60"/>
  <c r="F61"/>
  <c r="F62"/>
  <c r="F63"/>
  <c r="F64"/>
  <c r="F65"/>
  <c r="F67"/>
  <c r="F68"/>
  <c r="F69"/>
  <c r="F70"/>
  <c r="F71"/>
  <c r="F72"/>
  <c r="F73"/>
  <c r="F74"/>
  <c r="F75"/>
  <c r="F76"/>
  <c r="F77"/>
  <c r="F78"/>
  <c r="F80"/>
  <c r="F81"/>
  <c r="F82"/>
  <c r="F83"/>
  <c r="F84"/>
  <c r="F85"/>
  <c r="F86"/>
  <c r="F87"/>
  <c r="F88"/>
  <c r="F89"/>
  <c r="F90"/>
  <c r="F91"/>
  <c r="F93"/>
  <c r="F94"/>
  <c r="F95"/>
  <c r="F96"/>
  <c r="F97"/>
  <c r="F98"/>
  <c r="F99"/>
  <c r="F100"/>
  <c r="F102"/>
  <c r="F103"/>
  <c r="F104"/>
  <c r="F105"/>
  <c r="F106"/>
  <c r="F107"/>
  <c r="F108"/>
  <c r="F109"/>
  <c r="F110"/>
  <c r="F111"/>
  <c r="F112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2"/>
  <c r="F133"/>
  <c r="F134"/>
  <c r="F2"/>
  <c r="I12" i="9" l="1"/>
  <c r="J9"/>
  <c r="I6"/>
  <c r="I3"/>
  <c r="I14"/>
  <c r="J11"/>
  <c r="I10"/>
  <c r="I8"/>
  <c r="I5"/>
  <c r="I4"/>
  <c r="J2"/>
  <c r="J3"/>
  <c r="J4"/>
  <c r="J5"/>
  <c r="J6"/>
  <c r="I9"/>
  <c r="I11"/>
  <c r="J8"/>
  <c r="J10"/>
  <c r="J12"/>
  <c r="I15"/>
  <c r="I17"/>
  <c r="J14"/>
  <c r="J16"/>
  <c r="J18"/>
</calcChain>
</file>

<file path=xl/sharedStrings.xml><?xml version="1.0" encoding="utf-8"?>
<sst xmlns="http://schemas.openxmlformats.org/spreadsheetml/2006/main" count="884" uniqueCount="561">
  <si>
    <t>Sample</t>
  </si>
  <si>
    <t>Weight</t>
  </si>
  <si>
    <t>Value</t>
  </si>
  <si>
    <t>Blank</t>
  </si>
  <si>
    <t>Molarity</t>
  </si>
  <si>
    <t>E187 - 14DH -1</t>
  </si>
  <si>
    <t>E187 - 14DH - 2</t>
  </si>
  <si>
    <t>E187 - 14DH - 3</t>
  </si>
  <si>
    <t>E187 - 28 DH - 1</t>
  </si>
  <si>
    <t xml:space="preserve">E187 - 28DH -2 </t>
  </si>
  <si>
    <t>E187 - 28DH - 3</t>
  </si>
  <si>
    <t>E187 + 1% Car - 14DH - 1</t>
  </si>
  <si>
    <t>E187 + 1% Car - 14DH - 2</t>
  </si>
  <si>
    <t>E187 + 1% Car - 14DH - 3</t>
  </si>
  <si>
    <t>E187 + 1% Car - 28DH - 1</t>
  </si>
  <si>
    <t>E187 + 1% Car - 28DH - 2</t>
  </si>
  <si>
    <t>E187 + 1% Car - 28DH - 3</t>
  </si>
  <si>
    <t xml:space="preserve">Blank </t>
  </si>
  <si>
    <t>Volume added</t>
  </si>
  <si>
    <t>E239 - 10DH- 1</t>
  </si>
  <si>
    <t>E239 - 10DH- 2</t>
  </si>
  <si>
    <t>E239 - 10DH- 3</t>
  </si>
  <si>
    <t>E239 + 1% Car- 10DH- 1</t>
  </si>
  <si>
    <t>E239 + 1% Car - 10DH- 2</t>
  </si>
  <si>
    <t>E239 + 1% Car- 10DH- 3</t>
  </si>
  <si>
    <t>E187 - 10DH - 1</t>
  </si>
  <si>
    <t>E187 - 10DH - 2</t>
  </si>
  <si>
    <t>E187 - 10DH - 3</t>
  </si>
  <si>
    <t>E187 + 1% Car - 10DH - 1</t>
  </si>
  <si>
    <t>E187 + 1% Car - 10DH - 2</t>
  </si>
  <si>
    <t>E187 + 1% Car - 10DH - 3</t>
  </si>
  <si>
    <t>E240 + 1% Car - 7DH - 1</t>
  </si>
  <si>
    <t>E240 + 1% Car - 10DH - 1</t>
  </si>
  <si>
    <t>E240 + 1% Car - 14DH - 1</t>
  </si>
  <si>
    <t>E240 + 1% Car - 7DH - 2</t>
  </si>
  <si>
    <t>E240 + 1% Car - 10DH - 2</t>
  </si>
  <si>
    <t>N/A</t>
  </si>
  <si>
    <t>E240 + 1% Car - 14DH - 2</t>
  </si>
  <si>
    <t>E239 - 7DH 1</t>
  </si>
  <si>
    <t>E239 - 7DH 2</t>
  </si>
  <si>
    <t>E239 - 7DH - 3</t>
  </si>
  <si>
    <t>E239 + 1% Car - 7DH - 1</t>
  </si>
  <si>
    <t>E239 + 1% Car - 7DH - 2</t>
  </si>
  <si>
    <t xml:space="preserve">E239 + 1% Car - 7DH - 3 </t>
  </si>
  <si>
    <t xml:space="preserve">E240 + 1% Car - H1 - 3DH - 3 </t>
  </si>
  <si>
    <t>E240 + 1% Car - H1 - 3DH - 2</t>
  </si>
  <si>
    <t>E240 + 1% Car - H1 - 3DH- 1</t>
  </si>
  <si>
    <t>E240 - H1 - 3DH - 3</t>
  </si>
  <si>
    <t>E240 - H1 - 3DH - 2</t>
  </si>
  <si>
    <t>E240 - H1 - 3DH -1</t>
  </si>
  <si>
    <t>E239 + 1% Car - H1 - 3DH - 3</t>
  </si>
  <si>
    <t>E239 + 1% Car - H1 - 3DH - 2</t>
  </si>
  <si>
    <t>E239 + 1% Car - H1 - 3DH - 1</t>
  </si>
  <si>
    <t>E239 - H1 - 3DH - 3</t>
  </si>
  <si>
    <t>E239 - H1 - 3DH - 2</t>
  </si>
  <si>
    <t>E239 - H1 - 3DH - 1</t>
  </si>
  <si>
    <t xml:space="preserve">E239 + 6% Car - H1 - 3DH - 3 </t>
  </si>
  <si>
    <t>E239 + 6% Car - H1 - 3DH - 2</t>
  </si>
  <si>
    <t>E239 + 6% Car - H1 - 3DH- 1</t>
  </si>
  <si>
    <t>E239 + 1% Car - H1 - 14DH - 3</t>
  </si>
  <si>
    <t>E239 + 1% Car - H1 - 14DH - 2</t>
  </si>
  <si>
    <t>E239 + 1% Car - H1 - 14DH - 1</t>
  </si>
  <si>
    <t>E239 - H1 - 14DH - 3</t>
  </si>
  <si>
    <t>E239 - H1 - 14DH - 2</t>
  </si>
  <si>
    <t>E239 - H1 - 14DH - 1</t>
  </si>
  <si>
    <t>E187 + 1% Car - H1 - 14DH - 3</t>
  </si>
  <si>
    <t>E187 + 1% Car - H1 - 14DH - 2</t>
  </si>
  <si>
    <t>E187 + 1% Car - H1 - 14DH - 1</t>
  </si>
  <si>
    <t>E187 - H1 -14DH - 3</t>
  </si>
  <si>
    <t>E187 - H1 -14DH - 2</t>
  </si>
  <si>
    <t>E187 - H1 -14DH - 1</t>
  </si>
  <si>
    <t xml:space="preserve">E187 + 6% Car - H1 - 3DH - 3 </t>
  </si>
  <si>
    <t>E187 + 6% Car - H1 - 3DH - 2</t>
  </si>
  <si>
    <t>E187 + 6% Car - H1 - 3DH- 1</t>
  </si>
  <si>
    <t>E187 + 1% Car - H1 - 7DH - 2</t>
  </si>
  <si>
    <t>E187 + 1% Car - H1 - 7DH - 1</t>
  </si>
  <si>
    <t>E187 + 1% Car - H1 - 3DH - 1</t>
  </si>
  <si>
    <t>E187 + 1% Car - H1 - 3DH - 3</t>
  </si>
  <si>
    <t>E187 + 1% Car - H1 - 3DH - 2</t>
  </si>
  <si>
    <t>E187 - H1 -3DH - 3</t>
  </si>
  <si>
    <t>E187 - H1 -3DH - 2</t>
  </si>
  <si>
    <t>E187 - H1 -3DH - 1</t>
  </si>
  <si>
    <t>E187 - H1 -7DH - 3</t>
  </si>
  <si>
    <t>E187 - H1 -7DH - 2</t>
  </si>
  <si>
    <t>E187 - H1 -7DH - 1</t>
  </si>
  <si>
    <t>E187 + 1% Vik - 3DH - 2</t>
  </si>
  <si>
    <t>E187 + 1% Vik - 3DH - 1</t>
  </si>
  <si>
    <t>E240 + 6% Car - 28DH - 2</t>
  </si>
  <si>
    <t>E240 + 6% Car - 28DH - 1</t>
  </si>
  <si>
    <t>E187 + 6% Car - 7DH - 2</t>
  </si>
  <si>
    <t>E187 + 6% Car - 7DH - 1</t>
  </si>
  <si>
    <t>E187 + 1% Hel - 10DH - 2</t>
  </si>
  <si>
    <t>E187 + 1% Hel - 10DH - 1</t>
  </si>
  <si>
    <t>E187 + 1% Hel - 7DH - 2</t>
  </si>
  <si>
    <t>E187 + 1% Hel - 7DH - 1</t>
  </si>
  <si>
    <t>E187 + 1% Hel - 3DH - 2</t>
  </si>
  <si>
    <t>E187 + 1% Hel - 3DH - 1</t>
  </si>
  <si>
    <t>E187 + 6% Vik - 10DH - 2</t>
  </si>
  <si>
    <t>E187 + 6% Vik - 10DH - 1</t>
  </si>
  <si>
    <t>E187 + 6% Vik - 7DH - 2</t>
  </si>
  <si>
    <t>E187 + 6% Vik - 7DH - 1</t>
  </si>
  <si>
    <t>E187 + 6% Vik - 3DH - 2</t>
  </si>
  <si>
    <t>E187 + 6% Vik - 3DH - 1</t>
  </si>
  <si>
    <t>E187 + 1% Vik - 10DH - 2</t>
  </si>
  <si>
    <t>E187 + 1% Vik - 10DH - 1</t>
  </si>
  <si>
    <t>E187 + 1% Vik - 7DH - 2</t>
  </si>
  <si>
    <t>E187 + 1% Vik - 7DH - 1</t>
  </si>
  <si>
    <t xml:space="preserve">blank </t>
  </si>
  <si>
    <t>E240 - 50oC - 14DH</t>
  </si>
  <si>
    <t>E240 - 50oC - 10DH</t>
  </si>
  <si>
    <t>E240 - 50oC - 7DH</t>
  </si>
  <si>
    <t>E240 - 50oC - 3DH</t>
  </si>
  <si>
    <t>E240 - RT - 14DH</t>
  </si>
  <si>
    <t>E240 - RT - 10DH</t>
  </si>
  <si>
    <t>E240 - RT - 7DH</t>
  </si>
  <si>
    <t>E240 - RT - 3DH</t>
  </si>
  <si>
    <t xml:space="preserve">E187 - 50oc - 14DH </t>
  </si>
  <si>
    <t xml:space="preserve">E187 - 50oc - 10DH </t>
  </si>
  <si>
    <t xml:space="preserve">E187 - 50oc - 7DH </t>
  </si>
  <si>
    <t xml:space="preserve">E187 - 50oC - 3DH </t>
  </si>
  <si>
    <t xml:space="preserve">E187 - RT - 14DH </t>
  </si>
  <si>
    <t xml:space="preserve">E187 - RT - 10DH </t>
  </si>
  <si>
    <t xml:space="preserve">E187 - RT - 7DH </t>
  </si>
  <si>
    <t xml:space="preserve">E187 - RT - 3DH </t>
  </si>
  <si>
    <t>E187 + 6% Car - 50oC - 14DH</t>
  </si>
  <si>
    <t>E187 + 6% Car - 50oC - 10DH</t>
  </si>
  <si>
    <t>E187 + 6% Car - 50oC - 7DH</t>
  </si>
  <si>
    <t>E187 + 6% Car - 50oC - 3DH</t>
  </si>
  <si>
    <t>E187 + 6% Car - RT - 14DH</t>
  </si>
  <si>
    <t>E187 + 6% Car - RT - 10DH</t>
  </si>
  <si>
    <t>E187 + 6% Car - RT - 7DH</t>
  </si>
  <si>
    <t>E187 + 6% Car - RT - 3DH</t>
  </si>
  <si>
    <t>E187 + 1% Car - 50oC - 14DH</t>
  </si>
  <si>
    <t>E187 + 1% Car - 50oC - 10DH</t>
  </si>
  <si>
    <t>E187 + 1% Car - 50oC - 7DH</t>
  </si>
  <si>
    <t>E187 + 1% Car - 50oC - 3DH</t>
  </si>
  <si>
    <t>E187 + 1% Car - RT - 14DH</t>
  </si>
  <si>
    <t>E187 + 1% Car - RT - 10DH</t>
  </si>
  <si>
    <t>E187 + 1% Car - RT - 7DH</t>
  </si>
  <si>
    <t>E187 + 1% Car - RT - 3DH</t>
  </si>
  <si>
    <t>E240 + 1% Vik - 3DH - T2</t>
  </si>
  <si>
    <t>E240 + 1% Vik - 3DH - T1</t>
  </si>
  <si>
    <t>E187 + 6% Vik - 10DH - T2</t>
  </si>
  <si>
    <t>E187 + 6% Vik - 10DH - T1</t>
  </si>
  <si>
    <t>E187 + 6% Vik - 7DH - T2</t>
  </si>
  <si>
    <t>E187 + 6% Vik - 7DH - T1</t>
  </si>
  <si>
    <t>E187 + 6% Vik - 3DH - T2</t>
  </si>
  <si>
    <t>E187 + 6% Vik - 3DH - T1</t>
  </si>
  <si>
    <t>E240 + 6% Car - 50oC - 14DH</t>
  </si>
  <si>
    <t>E240 + 6% Car - 50oC - 10DH</t>
  </si>
  <si>
    <t>E240+ 6% Car - 50oC - 7DH</t>
  </si>
  <si>
    <t>E240 + 6% Car - 50oC - 3DH</t>
  </si>
  <si>
    <t>E240 + 6% Car - RT - 14DH</t>
  </si>
  <si>
    <t>E240 + 6% Car - RT - 10DH</t>
  </si>
  <si>
    <t>E240+ 6% Car - RT - 7DH</t>
  </si>
  <si>
    <t>E240 + 6% Car - RT - 3DH</t>
  </si>
  <si>
    <t>E240 + 1% Car - 50oC - 14DH</t>
  </si>
  <si>
    <t>E240 + 1% Car - 50oC - 10DH</t>
  </si>
  <si>
    <t>E240 + 1% Car - 50oC - 7DH</t>
  </si>
  <si>
    <t>E240 + 1% Car - 50oC - 3DH</t>
  </si>
  <si>
    <t>E240 + 1% Car - RT - 14DH</t>
  </si>
  <si>
    <t>E240 + 1% Car - RT - 10DH</t>
  </si>
  <si>
    <t>E240 + 1% Car - RT - 7DH</t>
  </si>
  <si>
    <t>E240 + 1% Car - RT - 3DH</t>
  </si>
  <si>
    <t>E240 + 6% Vik - 50oC - 10DH</t>
  </si>
  <si>
    <t>E240  + 6% Vik - 50oC - 7DH</t>
  </si>
  <si>
    <t>E240 + 6% Vik - 50oC - 3DH</t>
  </si>
  <si>
    <t>E240 + 6% Vik - RT - 10DH</t>
  </si>
  <si>
    <t>E240  + 6% Vik - RT - 7DH</t>
  </si>
  <si>
    <t>E240 + 6% Vik - RT - 3DH</t>
  </si>
  <si>
    <t>E240 + 1% Vik - 50oC - 10DH</t>
  </si>
  <si>
    <t>E240  + 1% Vik - 50oC - 7DH</t>
  </si>
  <si>
    <t>E240 + 1% Vik - 50oC - 3DH</t>
  </si>
  <si>
    <t>E240 + 1% Vik - RT - 10DH</t>
  </si>
  <si>
    <t>E240  + 1% Vik - RT - 7DH</t>
  </si>
  <si>
    <t>E240 + 1% Vik - RT - 3DH</t>
  </si>
  <si>
    <t>E187 + 6% Vik - 50oC - 10DH</t>
  </si>
  <si>
    <t>E187 + 6% Vik - 50oC - 7DH</t>
  </si>
  <si>
    <t>E187 + 6% Vik - 50oC - 3DH</t>
  </si>
  <si>
    <t>E187 + 6% Vik - RT - 10DH</t>
  </si>
  <si>
    <t>E187 + 6% Vik - RT - 7DH</t>
  </si>
  <si>
    <t>E187 + 6% Vik - RT - 3DH</t>
  </si>
  <si>
    <t>E187 + 1% Vik - 50oC - 10DH</t>
  </si>
  <si>
    <t>E187 + 1% Vik - 50oC - 7DH</t>
  </si>
  <si>
    <t>E187 + 1% Vik - 50oC - 3DH</t>
  </si>
  <si>
    <t>E187 + 1% Vik - RT - 10DH</t>
  </si>
  <si>
    <t>E187 + 1% Vik - RT - 7DH</t>
  </si>
  <si>
    <t>E187 + 1% Vik - RT - 3DH</t>
  </si>
  <si>
    <t>E240 + 1% Hel - 10DH - T2</t>
  </si>
  <si>
    <t>E240 + 1% Hel - 10DH - T1</t>
  </si>
  <si>
    <t>E240 + 1% Hel - 7DH - T2</t>
  </si>
  <si>
    <t>E240 + 1% Hel - 7DH - T1</t>
  </si>
  <si>
    <t>E240 + 1% Hel - 3DH - T2</t>
  </si>
  <si>
    <t>E240 + 1% Hel - 3DH - T1</t>
  </si>
  <si>
    <t>E240 + 6% Vik - 10DH - T2</t>
  </si>
  <si>
    <t>E240 + 6% Vik - 10DH - T1</t>
  </si>
  <si>
    <t>E240 + 6% Vik - 7DH - T2</t>
  </si>
  <si>
    <t>E240 + 6% Vik - 7DH - T1</t>
  </si>
  <si>
    <t>E240 + 6% Vik - 3DH - T2</t>
  </si>
  <si>
    <t>E240 + 6% Vik - 3DH - T1</t>
  </si>
  <si>
    <t>E240 + 1% Vik - 10DH - T2</t>
  </si>
  <si>
    <t>E240 + 1% Vik - 10DH - T1</t>
  </si>
  <si>
    <t>E240 + 1% Vik - 7DH - T2</t>
  </si>
  <si>
    <t>E240 + 1% Vik - 7DH - T1</t>
  </si>
  <si>
    <t xml:space="preserve">E187 + 1% Car - RT - 14DH </t>
  </si>
  <si>
    <t xml:space="preserve">E187 + 1% Car - RT - 10DH </t>
  </si>
  <si>
    <t xml:space="preserve">E187 + 6% Car - 10DH - RT </t>
  </si>
  <si>
    <t>E240 + 6% Hel  - 10DH - T2</t>
  </si>
  <si>
    <t>E240 + 6% Hel  - 10DH - T1</t>
  </si>
  <si>
    <t>E240 + 6% Hel  - 7DH - T2</t>
  </si>
  <si>
    <t>E240 + 6% Hel  - 7DH - T1</t>
  </si>
  <si>
    <t>E240 + 6% Hel  - 3DH - T2</t>
  </si>
  <si>
    <t>E240 + 6% Hel  - 3DH - T1</t>
  </si>
  <si>
    <t>E240 + 6% Hel - 50oC - 10DH</t>
  </si>
  <si>
    <t>E240 + 6% Hel - 50oC - 7DH</t>
  </si>
  <si>
    <t>E240 + 6% Hel - 50oC - 3DH</t>
  </si>
  <si>
    <t>E240 + 6% Hel - RT - 10DH</t>
  </si>
  <si>
    <t>E240 + 6% Hel - RT - 7DH</t>
  </si>
  <si>
    <t>E240 + 6% Hel - RT - 3DH</t>
  </si>
  <si>
    <t>E240 + 1% Hel - 50oC - 10DH</t>
  </si>
  <si>
    <t>E240 + 1% Hel - 50oC - 7DH</t>
  </si>
  <si>
    <t>E240 + 1% Hel - 50oC - 3DH</t>
  </si>
  <si>
    <t>E240 + 1% Hel - RT - 10DH</t>
  </si>
  <si>
    <t>E240+ 1% Hel - RT - 7DH</t>
  </si>
  <si>
    <t>E240 + 1% Hel - RT - 3DH</t>
  </si>
  <si>
    <t>E187 + 6% Hel - 50oC - 10DH</t>
  </si>
  <si>
    <t>E187 + 6% Hel - 50oC - 7DH</t>
  </si>
  <si>
    <t>E187 + 6% Hel - 50oC - 3DH</t>
  </si>
  <si>
    <t>E187 + 6% Hel - RT - 10DH</t>
  </si>
  <si>
    <t>E187 + 6% Hel - RT - 7DH</t>
  </si>
  <si>
    <t>E187 + 6% Hel - RT - 3DH</t>
  </si>
  <si>
    <t>E187 + 1% Hel - 50oC - 10DH</t>
  </si>
  <si>
    <t>E187 + 1% Hel - 50oC - 7DH</t>
  </si>
  <si>
    <t>E187 + 1% Hel - 50oC - 3DH</t>
  </si>
  <si>
    <t>E187 + 1% Hel - RT - 10DH</t>
  </si>
  <si>
    <t>E187 + 1% Hel - RT - 7DH</t>
  </si>
  <si>
    <t>E187 + 1% Hel - RT - 3DH</t>
  </si>
  <si>
    <t xml:space="preserve">E187 + 6% Car- 14DH - RT </t>
  </si>
  <si>
    <t xml:space="preserve">E187 + 6% Car- 10DH - RT </t>
  </si>
  <si>
    <t>E240 + 6% Car - 10DH - T2</t>
  </si>
  <si>
    <t>E240 + 6% Car - 10DH - T1</t>
  </si>
  <si>
    <t>E240 + 6% Car - 7DH - T2</t>
  </si>
  <si>
    <t>E240 + 6% Car - 7DH - T1</t>
  </si>
  <si>
    <t>E240 + 6% Car - 3DH - T2</t>
  </si>
  <si>
    <t>E240 + 6% Car - 3DH - T1</t>
  </si>
  <si>
    <t>E240 + 1% Car - 10DH - T2</t>
  </si>
  <si>
    <t>E240 + 1% Car - 10DH - T1</t>
  </si>
  <si>
    <t>E240 + 1% Car - 7DH - T2</t>
  </si>
  <si>
    <t>E240 + 1% Car - 7DH - T1</t>
  </si>
  <si>
    <t>E240 + 1% Car - 3DH - T2</t>
  </si>
  <si>
    <t>E240 + 1% Car - 3DH - T1</t>
  </si>
  <si>
    <t>E240 - 10DH - T2</t>
  </si>
  <si>
    <t>E240 - 10DH - T1</t>
  </si>
  <si>
    <t>E240 - 7DH - T2</t>
  </si>
  <si>
    <t>E240 - 7DH - T1</t>
  </si>
  <si>
    <t>E240 - 3DH - T2</t>
  </si>
  <si>
    <t>E240 - 3DH - T1</t>
  </si>
  <si>
    <t>E187 - 3DH - 4 - T2</t>
  </si>
  <si>
    <t>E187 - 3DH - 4 - T1</t>
  </si>
  <si>
    <t>E187 - 3DH - 3 - T2</t>
  </si>
  <si>
    <t>E187 - 3DH - 3 - T1</t>
  </si>
  <si>
    <t>E187 - 3DH - 2 - T2</t>
  </si>
  <si>
    <t>E187 - 3DH - 2 - T1</t>
  </si>
  <si>
    <t>E187 + 6% Car - 10DH - T2</t>
  </si>
  <si>
    <t>E187 + 6% Car - 10DH - T1</t>
  </si>
  <si>
    <t>E187 + 6% Car - 7DH - T2</t>
  </si>
  <si>
    <t>E187 + 6% Car - 7DH - T1</t>
  </si>
  <si>
    <t>E187 + 6% Car - 3DH - T2</t>
  </si>
  <si>
    <t>E187 + 6% Car - 3DH - T1</t>
  </si>
  <si>
    <t>E187 + 1% Car - 10DH - T2</t>
  </si>
  <si>
    <t>E187 + 1% Car - 10DH - T1</t>
  </si>
  <si>
    <t>E187 - 10DH - T2</t>
  </si>
  <si>
    <t>E187 - 10DH - T1</t>
  </si>
  <si>
    <t>E239 + 1% Car- 28DH - 3</t>
  </si>
  <si>
    <t>E239 + 1% Car- 28DH - 2</t>
  </si>
  <si>
    <t>E239 + 1% Car- 28DH - 1</t>
  </si>
  <si>
    <t>E239 + 1% Car- 14DH - 3</t>
  </si>
  <si>
    <t>E239 + 1% Car- 14DH - 2</t>
  </si>
  <si>
    <t>E239 + 1% Car- 14DH - 1</t>
  </si>
  <si>
    <t>E239 - 28DH - 3</t>
  </si>
  <si>
    <t>E239 - 28DH - 2</t>
  </si>
  <si>
    <t>E239 - 28DH - 1</t>
  </si>
  <si>
    <t>E239 - 14DH - 3</t>
  </si>
  <si>
    <t>E239 - 14DH - 2</t>
  </si>
  <si>
    <t>E239 - 14DH - 1</t>
  </si>
  <si>
    <t>E239 - 10DH - 1</t>
  </si>
  <si>
    <t>E239 - 10DH - 2</t>
  </si>
  <si>
    <t>E239 + 1% Car - 10DH - 1</t>
  </si>
  <si>
    <t>E239 + 1% Car - 10DH - 2</t>
  </si>
  <si>
    <t>E239 + 6% Car - 28DH - 1</t>
  </si>
  <si>
    <t>E239 + 6% Car - 28DH - 2</t>
  </si>
  <si>
    <t>E187 + 6% Hel - 3DH - 1</t>
  </si>
  <si>
    <t>E187 + 6% Hel - 3DH - 2</t>
  </si>
  <si>
    <t>E187 + 6% Hel - 7DH - 1</t>
  </si>
  <si>
    <t>E187 + 6% Hel - 7DH - 2</t>
  </si>
  <si>
    <t>E187 + 6% Hel - 10DH - 1</t>
  </si>
  <si>
    <t>E187 + 6% Hel - 10DH - 2</t>
  </si>
  <si>
    <t>E187 + 6% Car - 14DH - 1</t>
  </si>
  <si>
    <t>E187 + 6% Car - 14DH - 2</t>
  </si>
  <si>
    <t>E187 + 6% Car - 28DH - 1</t>
  </si>
  <si>
    <t>E187 + 6% Car - 28DH - 2</t>
  </si>
  <si>
    <t>E240 + 6% Car - 14DH - 2</t>
  </si>
  <si>
    <t>E240 + 6% Car - 14DH - 1</t>
  </si>
  <si>
    <t>E240 + 1% Car - 28DH - 2</t>
  </si>
  <si>
    <t>E240 + 1% Car - 28DH - 1</t>
  </si>
  <si>
    <t>E240 - 28DH - 2</t>
  </si>
  <si>
    <t>E240 - 28DH - 1</t>
  </si>
  <si>
    <t>E240 - 14DH - 2</t>
  </si>
  <si>
    <t>E240 - 14DH - 1</t>
  </si>
  <si>
    <t>E239 + 6% Car - 14DH - 2</t>
  </si>
  <si>
    <t>E239 + 6% Car - 14DH - 1</t>
  </si>
  <si>
    <t>E239 + 6% Car - 10DH - 2</t>
  </si>
  <si>
    <t>E239 + 6% Car - 10DH - 1</t>
  </si>
  <si>
    <t>E239 + 6% Car - 7DH - 2</t>
  </si>
  <si>
    <t>E239 + 6% Car - 7DH - 1</t>
  </si>
  <si>
    <t>E239 + 6% Car - 3DH - 2</t>
  </si>
  <si>
    <t>E239 + 6% Car - 3DH - 1</t>
  </si>
  <si>
    <t xml:space="preserve">Value </t>
  </si>
  <si>
    <t xml:space="preserve">E239 + 1% Car - 3DH - 50oC </t>
  </si>
  <si>
    <t>E239 + 1% Car - 14DH - RT</t>
  </si>
  <si>
    <t>E239 + 1% Car - 10DH - RT</t>
  </si>
  <si>
    <t>E239 + 1% Car - 7DH - RT</t>
  </si>
  <si>
    <t>E239 + 1% Car - 3DH - RT</t>
  </si>
  <si>
    <t>E239 - 14DH - 50oC</t>
  </si>
  <si>
    <t>E239 - 10DH - 50oC</t>
  </si>
  <si>
    <t>E239 - 7DH - 50oC</t>
  </si>
  <si>
    <t>E239 - 3DH - 50oC</t>
  </si>
  <si>
    <t>E239 - 14DH - RT</t>
  </si>
  <si>
    <t>E239 - 10DH - RT</t>
  </si>
  <si>
    <t>E239 - 7DH - RT</t>
  </si>
  <si>
    <t>E239 - 3DH - RT</t>
  </si>
  <si>
    <t>E187 - 14DH - RT</t>
  </si>
  <si>
    <r>
      <t>E240 + 1% Vik - 3DH - 50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</si>
  <si>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t>E187 + 6% Car - 10DH - RT</t>
  </si>
  <si>
    <t xml:space="preserve">E239 + 6% Car - 14DH - 50oC </t>
  </si>
  <si>
    <t xml:space="preserve">E239 + 6% Car - 10DH - 50oC </t>
  </si>
  <si>
    <t xml:space="preserve">E239 + 6% Car - 7DH - 50oC </t>
  </si>
  <si>
    <t xml:space="preserve">E239 + 6% Car - 3DH - 50oC </t>
  </si>
  <si>
    <t>E239 + 6% Car - 14DH - RT</t>
  </si>
  <si>
    <t>E239 + 6% Car - 10DH - RT</t>
  </si>
  <si>
    <t>E239 + 6% Car - 7DH - RT</t>
  </si>
  <si>
    <t>E239 + 6% Car - 3DH - RT</t>
  </si>
  <si>
    <t xml:space="preserve">E239 + 1% Car - 14DH - 50oC </t>
  </si>
  <si>
    <t xml:space="preserve">E239 + 1% Car - 10DH - 50oC </t>
  </si>
  <si>
    <t xml:space="preserve">E239 + 1% Car - 7DH - 50oC </t>
  </si>
  <si>
    <t>E187 + 6% Car - 28DH - H1 - T1</t>
  </si>
  <si>
    <t>E187 + 6% Car - 14DH - H1 - T1</t>
  </si>
  <si>
    <t>E187 + 6% Car - 10DH - H1 - T1</t>
  </si>
  <si>
    <t>E239 + 6% Car - 14DH - H1 - T2</t>
  </si>
  <si>
    <t>E239 + 6% Car - 10DH - H1 - T2</t>
  </si>
  <si>
    <t>E240 + 6% Car - 3DH - H1 - T2</t>
  </si>
  <si>
    <t>E187 - 3DH-4 - H1 - T2</t>
  </si>
  <si>
    <t>E187 - 3DH-4 - H1 - T1</t>
  </si>
  <si>
    <t>E187 - 3DH-3 - H1 - T2</t>
  </si>
  <si>
    <t>E187 - 3DH-3 - H1 - T1</t>
  </si>
  <si>
    <t>E240 + 1% Car - 28DH - H1 - T2</t>
  </si>
  <si>
    <t>E240 + 1% Car - 14DH - H1 - T2</t>
  </si>
  <si>
    <t>E240 + 1% Car - 7DH - H1 - T2</t>
  </si>
  <si>
    <t>E240 + 1% Car - 7DH - H1 - T1</t>
  </si>
  <si>
    <t>E240 - 7DH - H1 - T1</t>
  </si>
  <si>
    <t>E240 - 28DH - H1 - T1</t>
  </si>
  <si>
    <t>E240 - 14DH - RT</t>
  </si>
  <si>
    <t>E240 - 10DH - RT</t>
  </si>
  <si>
    <t>E240 - 7DH - RT</t>
  </si>
  <si>
    <t>E240 - 3DH - RT</t>
  </si>
  <si>
    <t>E187 + 6% Car - 14DH  RT</t>
  </si>
  <si>
    <t>E187 + 6% Car - 10DH  RT</t>
  </si>
  <si>
    <t>E187 + 6% Car - 7DH  RT</t>
  </si>
  <si>
    <t>E187 + 6% Car - 3DH  RT</t>
  </si>
  <si>
    <t>E187 + 1% Car - 14DH  RT</t>
  </si>
  <si>
    <t>E187 + 1% Car - 10DH  RT</t>
  </si>
  <si>
    <t>E187 + 1% Car - 7DH  RT</t>
  </si>
  <si>
    <t>E187 + 1% Car - 3DH  RT</t>
  </si>
  <si>
    <t>E187 - 10DH - RT</t>
  </si>
  <si>
    <t>E187 - 7DH - RT</t>
  </si>
  <si>
    <t>E187 - 3DH - RT</t>
  </si>
  <si>
    <t>E240 + 1% Car - 10DH - H1 - T1</t>
  </si>
  <si>
    <t>E239  + 6% Car - 7DH - H1 - T1</t>
  </si>
  <si>
    <t>E187  + 6% Car - 7DH - H1 - T2</t>
  </si>
  <si>
    <t>E187  + 6% Car - 10DH - H1 - T2</t>
  </si>
  <si>
    <t>E187  + 6% Car - 28DH - H1 - T2</t>
  </si>
  <si>
    <t>E240 + 1% Car - 10DH - H1 - T2</t>
  </si>
  <si>
    <t>E239 + 6% Car - 10DH - H1 - T1</t>
  </si>
  <si>
    <t>E240 - 7DH - H1 - T2</t>
  </si>
  <si>
    <t>E240 + 1% Car - 14DH - H1 - T1</t>
  </si>
  <si>
    <t>E240 + 6% Car - 14DH  50oC</t>
  </si>
  <si>
    <t>E240 + 6% Car - 10DH  50oC</t>
  </si>
  <si>
    <t>E240 + 6% Car - 7DH  50oC</t>
  </si>
  <si>
    <t>E240 + 6% Car - 3DH  50oC</t>
  </si>
  <si>
    <t>E240 + 1% Car - 14DH  50oC</t>
  </si>
  <si>
    <t>E240 + 1% Car - 10DH  50oC</t>
  </si>
  <si>
    <t>E240 + 1% Car - 7DH  50oC</t>
  </si>
  <si>
    <t>E240 + 1% Car - 3DH  50oC</t>
  </si>
  <si>
    <t>E240 - 14DH - 50oC</t>
  </si>
  <si>
    <t>E240 - 10DH - 50oC</t>
  </si>
  <si>
    <t>E240 - 7DH - 50oC</t>
  </si>
  <si>
    <t>E240 - 3DH - 50oC</t>
  </si>
  <si>
    <t>E187 + 6% Car - 14DH  50oC</t>
  </si>
  <si>
    <t>E187 + 6% Car - 10DH  50oC</t>
  </si>
  <si>
    <t>E187 + 6% Car - 7DH  50oC</t>
  </si>
  <si>
    <t>E187 + 6% Car - 3DH  50oc</t>
  </si>
  <si>
    <t>E187 + 1% Car - 14DH  50oC</t>
  </si>
  <si>
    <t>E187 + 1% Car - 10DH  50oC</t>
  </si>
  <si>
    <t>E187 + 1% Car - 7DH  50oC</t>
  </si>
  <si>
    <t>E187 + 1% Car - 3DH  50oC</t>
  </si>
  <si>
    <t>E187 - 14DH - 50oC</t>
  </si>
  <si>
    <t>E187 - 10DH - 50oC</t>
  </si>
  <si>
    <t>E187 - 7DH - 50oC</t>
  </si>
  <si>
    <t>E187 - 3DH - 50oC</t>
  </si>
  <si>
    <t>E240 + 6% Car - 14DH  RT</t>
  </si>
  <si>
    <t>E240 + 6% Car - 10DH  RT</t>
  </si>
  <si>
    <t>E240 + 6% Car - 7DH  RT</t>
  </si>
  <si>
    <t>E240 + 6% Car - 3DH  RT</t>
  </si>
  <si>
    <t>E240 + 1% Car - 14DH  RT</t>
  </si>
  <si>
    <t>E240 + 1% Car - 10DH  RT</t>
  </si>
  <si>
    <t>E240 + 1% Car - 7DH  RT</t>
  </si>
  <si>
    <t>E240 + 1% Car - 3DH  RT</t>
  </si>
  <si>
    <t>E239 + 1% Car-7DH 3</t>
  </si>
  <si>
    <t>E239 + 1% Car-7DH 2</t>
  </si>
  <si>
    <t>E239 + 1% Car-7DH 1</t>
  </si>
  <si>
    <t>E239-7DH 3</t>
  </si>
  <si>
    <t>E239-7DH 2</t>
  </si>
  <si>
    <t>E239-7DH 1</t>
  </si>
  <si>
    <t>E239+ 1% Car-3DH 3</t>
  </si>
  <si>
    <t>E239 + 1% Car-3DH 2</t>
  </si>
  <si>
    <t>E239 + 1% Car-3DH 1</t>
  </si>
  <si>
    <t>E239-3DH 3</t>
  </si>
  <si>
    <t>E239-3DH 2</t>
  </si>
  <si>
    <t>E239-3DH 1</t>
  </si>
  <si>
    <t>E187 + 1% Car-7DH 3</t>
  </si>
  <si>
    <t>E187 + 1% Car-7DH 2</t>
  </si>
  <si>
    <t>E187 + 1% Car-7DH 1</t>
  </si>
  <si>
    <t>E187-7DH 3</t>
  </si>
  <si>
    <t>E187-7DH 2</t>
  </si>
  <si>
    <t>E187-7DH 1</t>
  </si>
  <si>
    <t>E187 + 1% Car-3DH 3</t>
  </si>
  <si>
    <t>E187 + 1% Car-3DH 2</t>
  </si>
  <si>
    <t>E187 + 1% Car-3DH 1</t>
  </si>
  <si>
    <t>E187-3DH 3</t>
  </si>
  <si>
    <t>E187-3DH 2</t>
  </si>
  <si>
    <t>E187-3DH 1</t>
  </si>
  <si>
    <t>E240 - 14DH - H1 - T1</t>
  </si>
  <si>
    <t>E240 - 14DH - H1 - T2</t>
  </si>
  <si>
    <t>E240 - 10DH - H1 - T1</t>
  </si>
  <si>
    <t>E240 - 28DH - H1 - T2</t>
  </si>
  <si>
    <t>E240 + 1% Car - 10DH  - T2</t>
  </si>
  <si>
    <t>E240 + 1% Car - 28DH - T1</t>
  </si>
  <si>
    <t>E187 - 3DH - 2 - T2 - H1</t>
  </si>
  <si>
    <t xml:space="preserve">E187 + 6% Car - 7DH - H1 - T1 </t>
  </si>
  <si>
    <t xml:space="preserve">E187 - 3DH - 2 - T1 - H1 </t>
  </si>
  <si>
    <t>E239 + 6% Car - 14DH - H1 - T1</t>
  </si>
  <si>
    <t>E240 - 10DH - H2 - T2</t>
  </si>
  <si>
    <t>E187 + 6% Car - 14DH - H1  - T2</t>
  </si>
  <si>
    <t>E187-10DH 1</t>
  </si>
  <si>
    <t>E187-14DH 2</t>
  </si>
  <si>
    <t>E187-14DH 1</t>
  </si>
  <si>
    <t>E187-14DH 3</t>
  </si>
  <si>
    <t>E187 + 1% Car-14DH 1</t>
  </si>
  <si>
    <t>E187 + 1% Car-14DH 2</t>
  </si>
  <si>
    <t>E187 + 1% Car-14DH 3</t>
  </si>
  <si>
    <t>E239-14DH 1</t>
  </si>
  <si>
    <t>E239-14DH 2</t>
  </si>
  <si>
    <t>E239-14DH 3</t>
  </si>
  <si>
    <t>E239 + 1% Car-14DH 1</t>
  </si>
  <si>
    <t>E239 + 1% Car-14DH 2</t>
  </si>
  <si>
    <t>E239 + 1% Car-14DH 3</t>
  </si>
  <si>
    <t>E239-10DH 1</t>
  </si>
  <si>
    <t>E239-10DH 2</t>
  </si>
  <si>
    <t>E239-10DH 3</t>
  </si>
  <si>
    <t>E239 + 1% Car-10DH 2</t>
  </si>
  <si>
    <t>E239 + 1% Car-10DH 3</t>
  </si>
  <si>
    <t>E239 + 1% Car-10DH 1</t>
  </si>
  <si>
    <t>E187-28DH 1</t>
  </si>
  <si>
    <t>E187-28DH 2</t>
  </si>
  <si>
    <t>E187-28DH 3</t>
  </si>
  <si>
    <t>E187 + 1% Car-28DH 1</t>
  </si>
  <si>
    <t>E187 + 1% Car-28DH 2</t>
  </si>
  <si>
    <t>E187 + 1% Car-28DH 3</t>
  </si>
  <si>
    <t>E187 + 6% Car-3DH 1</t>
  </si>
  <si>
    <t>E187 + 6% Car-3DH 2</t>
  </si>
  <si>
    <t>E187 + 6% Car-3DH 3</t>
  </si>
  <si>
    <t>E239 + 6% Car-3DH 1</t>
  </si>
  <si>
    <t>E239 + 6% Car-3DH 2</t>
  </si>
  <si>
    <t>E239+ 6% Car-3DH 3</t>
  </si>
  <si>
    <t>E240 - 3DH - H1 - T1</t>
  </si>
  <si>
    <t>E240 - 3DH - H1 - T2</t>
  </si>
  <si>
    <t>E240 - 3DH - H2 - T3</t>
  </si>
  <si>
    <t>E240 + 1% Car - 3DH - H1 - T1</t>
  </si>
  <si>
    <t>E240 + 1% Car - 3DH - H1 - T2</t>
  </si>
  <si>
    <t>E240 + 1% Car - 3DH - H1 - T3</t>
  </si>
  <si>
    <t>E187-10DH 2</t>
  </si>
  <si>
    <t>E187-10DH 3</t>
  </si>
  <si>
    <t>E187 + 1% Car-10DH 1</t>
  </si>
  <si>
    <t>E187 + 1% Car-10DH 2</t>
  </si>
  <si>
    <t>E187 + 1% Car-10DH 3</t>
  </si>
  <si>
    <t>E187- 28DH 1</t>
  </si>
  <si>
    <t>E240 - 14DH - 3</t>
  </si>
  <si>
    <t>E240 + 1% Car - 3DH - T3</t>
  </si>
  <si>
    <t>E187 + 6% Car - 3DH - T3</t>
  </si>
  <si>
    <t>E239 + 6% Car - 3DH - 3</t>
  </si>
  <si>
    <t>E240 + 1% Vik  - 3DH - T1</t>
  </si>
  <si>
    <t>E240 + 1% Hel  - 3DH - T2</t>
  </si>
  <si>
    <t>E240 + 1% Vik  - 3DH - T2</t>
  </si>
  <si>
    <t>E240 + 1% Vik  - 7DH - T1</t>
  </si>
  <si>
    <t>E240 + 1% Vik  - 7DH - T2</t>
  </si>
  <si>
    <t>E240 + 1% Vik  - 10DH - T1</t>
  </si>
  <si>
    <t>E240 + 1% Vik  - 10DH - T2</t>
  </si>
  <si>
    <t>E240 + 6% Vik  - 3DH - T1</t>
  </si>
  <si>
    <t>E240 + 6% Vik  - 3DH - T2</t>
  </si>
  <si>
    <t>E240 + 6% Vik  - 7DH - T1</t>
  </si>
  <si>
    <t>E240 + 6% Vik  - 7DH - T2</t>
  </si>
  <si>
    <t>E240 + 6% Vik  - 10DH - T1</t>
  </si>
  <si>
    <t>E240 + 6% Vik  - 10DH - T2</t>
  </si>
  <si>
    <t>E240 + 1% Hel  - 3DH - T1</t>
  </si>
  <si>
    <t>E240 + 1% Hel  - 7DH - T1</t>
  </si>
  <si>
    <t>E240 + 1% Hel  - 7DH - T2</t>
  </si>
  <si>
    <t>E240 + 1% Hel  - 10DH - T1</t>
  </si>
  <si>
    <t>E240 + 1% Hel  - 10DH - T2</t>
  </si>
  <si>
    <t>E240+ 1% Vik - RT - 7DH</t>
  </si>
  <si>
    <t>E240 + 1% Vik - 50oC - 7DH</t>
  </si>
  <si>
    <t>E240+ 6% Vik - RT - 7DH</t>
  </si>
  <si>
    <t>E240 + 6% Vik - 50oC - 7DH</t>
  </si>
  <si>
    <t xml:space="preserve">End group Concentration </t>
  </si>
  <si>
    <t>E187 + 6% Car – 3DH – H1</t>
  </si>
  <si>
    <t xml:space="preserve">E239-3DH </t>
  </si>
  <si>
    <t xml:space="preserve">E239-7DH </t>
  </si>
  <si>
    <t xml:space="preserve">E239-10DH </t>
  </si>
  <si>
    <t xml:space="preserve">E239-14DH </t>
  </si>
  <si>
    <t xml:space="preserve">E239-28DH </t>
  </si>
  <si>
    <t>E239 + 1% Car - 3DH</t>
  </si>
  <si>
    <t>E239 + 1% Car - 7DH</t>
  </si>
  <si>
    <t>E239 + 1% Car - 10DH</t>
  </si>
  <si>
    <t>E239 + 1% Car - 14DH</t>
  </si>
  <si>
    <t>E239 + 1% Car - 28DH</t>
  </si>
  <si>
    <t>E239 + 6% Car - 3DH</t>
  </si>
  <si>
    <t>E239 + 6% Car - 7DH</t>
  </si>
  <si>
    <t>E239 + 6% Car - 10DH</t>
  </si>
  <si>
    <t>E239 + 6% Car - 14DH</t>
  </si>
  <si>
    <t>E239 + 6% Car - 28DH</t>
  </si>
  <si>
    <t>E239</t>
  </si>
  <si>
    <t>E239 + 1% Car</t>
  </si>
  <si>
    <t>E239 + 6% Car</t>
  </si>
  <si>
    <t>E187</t>
  </si>
  <si>
    <t>E187 + 1% Car</t>
  </si>
  <si>
    <t>E187 + 6% Car</t>
  </si>
  <si>
    <t>E187 + 1% Hel</t>
  </si>
  <si>
    <t>E187 + 6% Hel</t>
  </si>
  <si>
    <t xml:space="preserve">E187 </t>
  </si>
  <si>
    <t xml:space="preserve">E187 + 6% Hel </t>
  </si>
  <si>
    <t>E187 + 1% Vik</t>
  </si>
  <si>
    <t>E187 + 6% Vik</t>
  </si>
  <si>
    <t>E240</t>
  </si>
  <si>
    <t>E240 + 6% Car</t>
  </si>
  <si>
    <t>E240 + 1% Car</t>
  </si>
  <si>
    <t>E240 + 1% Vik</t>
  </si>
  <si>
    <t xml:space="preserve">E240 + 6% Vik </t>
  </si>
  <si>
    <t>E240 + 1% Hel</t>
  </si>
  <si>
    <t>E240 + 6% Hel</t>
  </si>
  <si>
    <t xml:space="preserve">E187 + 6% Car </t>
  </si>
  <si>
    <t>E240 + 6% Vik</t>
  </si>
  <si>
    <t xml:space="preserve">E240 + 6% Hel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</si>
</sst>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'H1'!$I$2</c:f>
              <c:strCache>
                <c:ptCount val="1"/>
                <c:pt idx="0">
                  <c:v>E187</c:v>
                </c:pt>
              </c:strCache>
            </c:strRef>
          </c:tx>
          <c:spPr>
            <a:ln w="28575">
              <a:noFill/>
            </a:ln>
          </c:spPr>
          <c:xVal>
            <c:numRef>
              <c:f>'H1'!$H$3:$H$8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'H1'!$I$3:$I$8</c:f>
              <c:numCache>
                <c:formatCode>General</c:formatCode>
                <c:ptCount val="6"/>
                <c:pt idx="0">
                  <c:v>41.54</c:v>
                </c:pt>
                <c:pt idx="1">
                  <c:v>59.22</c:v>
                </c:pt>
                <c:pt idx="2">
                  <c:v>105.1</c:v>
                </c:pt>
                <c:pt idx="3">
                  <c:v>122.14</c:v>
                </c:pt>
                <c:pt idx="4">
                  <c:v>231.35</c:v>
                </c:pt>
                <c:pt idx="5">
                  <c:v>721.14</c:v>
                </c:pt>
              </c:numCache>
            </c:numRef>
          </c:yVal>
        </c:ser>
        <c:ser>
          <c:idx val="1"/>
          <c:order val="1"/>
          <c:tx>
            <c:strRef>
              <c:f>'H1'!$J$2</c:f>
              <c:strCache>
                <c:ptCount val="1"/>
                <c:pt idx="0">
                  <c:v>E187 + 1%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'H1'!$H$3:$H$8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'H1'!$J$3:$J$8</c:f>
              <c:numCache>
                <c:formatCode>General</c:formatCode>
                <c:ptCount val="6"/>
                <c:pt idx="0">
                  <c:v>21.44</c:v>
                </c:pt>
                <c:pt idx="1">
                  <c:v>36.18</c:v>
                </c:pt>
                <c:pt idx="2">
                  <c:v>90.1</c:v>
                </c:pt>
                <c:pt idx="3">
                  <c:v>116.37</c:v>
                </c:pt>
                <c:pt idx="4">
                  <c:v>187.07</c:v>
                </c:pt>
                <c:pt idx="5">
                  <c:v>428.94</c:v>
                </c:pt>
              </c:numCache>
            </c:numRef>
          </c:yVal>
        </c:ser>
        <c:ser>
          <c:idx val="2"/>
          <c:order val="2"/>
          <c:tx>
            <c:strRef>
              <c:f>'H1'!$K$2</c:f>
              <c:strCache>
                <c:ptCount val="1"/>
                <c:pt idx="0">
                  <c:v>E187 + 6%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'H1'!$H$3:$H$8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'H1'!$K$3:$K$8</c:f>
              <c:numCache>
                <c:formatCode>General</c:formatCode>
                <c:ptCount val="6"/>
                <c:pt idx="0">
                  <c:v>7.56</c:v>
                </c:pt>
                <c:pt idx="1">
                  <c:v>7.87</c:v>
                </c:pt>
                <c:pt idx="2">
                  <c:v>12.83</c:v>
                </c:pt>
                <c:pt idx="3">
                  <c:v>25.43</c:v>
                </c:pt>
                <c:pt idx="4">
                  <c:v>38.49</c:v>
                </c:pt>
                <c:pt idx="5">
                  <c:v>109.23</c:v>
                </c:pt>
              </c:numCache>
            </c:numRef>
          </c:yVal>
        </c:ser>
        <c:axId val="167001088"/>
        <c:axId val="167002880"/>
      </c:scatterChart>
      <c:valAx>
        <c:axId val="167001088"/>
        <c:scaling>
          <c:orientation val="minMax"/>
        </c:scaling>
        <c:axPos val="b"/>
        <c:numFmt formatCode="General" sourceLinked="1"/>
        <c:tickLblPos val="nextTo"/>
        <c:crossAx val="167002880"/>
        <c:crosses val="autoZero"/>
        <c:crossBetween val="midCat"/>
      </c:valAx>
      <c:valAx>
        <c:axId val="167002880"/>
        <c:scaling>
          <c:orientation val="minMax"/>
        </c:scaling>
        <c:axPos val="l"/>
        <c:majorGridlines/>
        <c:numFmt formatCode="General" sourceLinked="1"/>
        <c:tickLblPos val="nextTo"/>
        <c:crossAx val="16700108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'E240'!$J$15</c:f>
              <c:strCache>
                <c:ptCount val="1"/>
                <c:pt idx="0">
                  <c:v>E240</c:v>
                </c:pt>
              </c:strCache>
            </c:strRef>
          </c:tx>
          <c:spPr>
            <a:ln w="28575">
              <a:noFill/>
            </a:ln>
          </c:spPr>
          <c:xVal>
            <c:numRef>
              <c:f>'E240'!$I$16:$I$19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'E240'!$J$16:$J$19</c:f>
              <c:numCache>
                <c:formatCode>General</c:formatCode>
                <c:ptCount val="4"/>
                <c:pt idx="0">
                  <c:v>19.3</c:v>
                </c:pt>
                <c:pt idx="1">
                  <c:v>46.33</c:v>
                </c:pt>
                <c:pt idx="2">
                  <c:v>73.73</c:v>
                </c:pt>
                <c:pt idx="3">
                  <c:v>158.05000000000001</c:v>
                </c:pt>
              </c:numCache>
            </c:numRef>
          </c:yVal>
        </c:ser>
        <c:ser>
          <c:idx val="1"/>
          <c:order val="1"/>
          <c:tx>
            <c:strRef>
              <c:f>[1]E240!$G$34</c:f>
              <c:strCache>
                <c:ptCount val="1"/>
              </c:strCache>
            </c:strRef>
          </c:tx>
          <c:spPr>
            <a:ln w="28575">
              <a:noFill/>
            </a:ln>
          </c:spPr>
          <c:xVal>
            <c:numRef>
              <c:f>'E240'!$I$16:$I$19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[1]E240!$C$33:$C$36</c:f>
              <c:numCache>
                <c:formatCode>General</c:formatCode>
                <c:ptCount val="4"/>
                <c:pt idx="0">
                  <c:v>22.17</c:v>
                </c:pt>
                <c:pt idx="1">
                  <c:v>28.55</c:v>
                </c:pt>
                <c:pt idx="2">
                  <c:v>39.69</c:v>
                </c:pt>
                <c:pt idx="3">
                  <c:v>89.82</c:v>
                </c:pt>
              </c:numCache>
            </c:numRef>
          </c:yVal>
        </c:ser>
        <c:ser>
          <c:idx val="2"/>
          <c:order val="2"/>
          <c:tx>
            <c:strRef>
              <c:f>[1]E240!$A$38</c:f>
              <c:strCache>
                <c:ptCount val="1"/>
                <c:pt idx="0">
                  <c:v>E240 + 6% Hel</c:v>
                </c:pt>
              </c:strCache>
            </c:strRef>
          </c:tx>
          <c:spPr>
            <a:ln w="28575">
              <a:noFill/>
            </a:ln>
          </c:spPr>
          <c:xVal>
            <c:numRef>
              <c:f>'E240'!$I$16:$I$19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[1]E240!$C$38:$C$41</c:f>
              <c:numCache>
                <c:formatCode>General</c:formatCode>
                <c:ptCount val="4"/>
                <c:pt idx="0">
                  <c:v>19.29</c:v>
                </c:pt>
                <c:pt idx="1">
                  <c:v>10.199999999999999</c:v>
                </c:pt>
                <c:pt idx="2">
                  <c:v>22.25</c:v>
                </c:pt>
                <c:pt idx="3">
                  <c:v>28.87</c:v>
                </c:pt>
              </c:numCache>
            </c:numRef>
          </c:yVal>
        </c:ser>
        <c:axId val="169517824"/>
        <c:axId val="169519360"/>
      </c:scatterChart>
      <c:valAx>
        <c:axId val="169517824"/>
        <c:scaling>
          <c:orientation val="minMax"/>
        </c:scaling>
        <c:axPos val="b"/>
        <c:numFmt formatCode="General" sourceLinked="1"/>
        <c:tickLblPos val="nextTo"/>
        <c:crossAx val="169519360"/>
        <c:crosses val="autoZero"/>
        <c:crossBetween val="midCat"/>
      </c:valAx>
      <c:valAx>
        <c:axId val="169519360"/>
        <c:scaling>
          <c:orientation val="minMax"/>
        </c:scaling>
        <c:axPos val="l"/>
        <c:majorGridlines/>
        <c:numFmt formatCode="General" sourceLinked="1"/>
        <c:tickLblPos val="nextTo"/>
        <c:crossAx val="16951782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Sheet6!$B$1</c:f>
              <c:strCache>
                <c:ptCount val="1"/>
                <c:pt idx="0">
                  <c:v>E187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Sheet6!$A$2:$A$6</c:f>
              <c:numCache>
                <c:formatCode>0.00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Sheet6!$B$2:$B$6</c:f>
              <c:numCache>
                <c:formatCode>0.00</c:formatCode>
                <c:ptCount val="5"/>
                <c:pt idx="0">
                  <c:v>41.54</c:v>
                </c:pt>
                <c:pt idx="1">
                  <c:v>25.44</c:v>
                </c:pt>
                <c:pt idx="2">
                  <c:v>16.809999999999999</c:v>
                </c:pt>
                <c:pt idx="3">
                  <c:v>17.64</c:v>
                </c:pt>
                <c:pt idx="4">
                  <c:v>23.29</c:v>
                </c:pt>
              </c:numCache>
            </c:numRef>
          </c:yVal>
        </c:ser>
        <c:ser>
          <c:idx val="1"/>
          <c:order val="1"/>
          <c:tx>
            <c:strRef>
              <c:f>Sheet6!$C$1</c:f>
              <c:strCache>
                <c:ptCount val="1"/>
                <c:pt idx="0">
                  <c:v>E187 + 1%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Sheet6!$A$2:$A$6</c:f>
              <c:numCache>
                <c:formatCode>0.00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Sheet6!$C$2:$C$6</c:f>
              <c:numCache>
                <c:formatCode>0.00</c:formatCode>
                <c:ptCount val="5"/>
                <c:pt idx="0">
                  <c:v>21.44</c:v>
                </c:pt>
                <c:pt idx="1">
                  <c:v>14.25</c:v>
                </c:pt>
                <c:pt idx="2">
                  <c:v>15.92</c:v>
                </c:pt>
                <c:pt idx="3">
                  <c:v>16.21</c:v>
                </c:pt>
                <c:pt idx="4">
                  <c:v>25.3</c:v>
                </c:pt>
              </c:numCache>
            </c:numRef>
          </c:yVal>
        </c:ser>
        <c:ser>
          <c:idx val="2"/>
          <c:order val="2"/>
          <c:tx>
            <c:strRef>
              <c:f>Sheet6!$D$1</c:f>
              <c:strCache>
                <c:ptCount val="1"/>
                <c:pt idx="0">
                  <c:v>E187 + 6% Car 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Sheet6!$A$2:$A$6</c:f>
              <c:numCache>
                <c:formatCode>0.00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Sheet6!$D$2:$D$6</c:f>
              <c:numCache>
                <c:formatCode>0.00</c:formatCode>
                <c:ptCount val="5"/>
                <c:pt idx="0">
                  <c:v>7.56</c:v>
                </c:pt>
                <c:pt idx="1">
                  <c:v>4.96</c:v>
                </c:pt>
                <c:pt idx="2">
                  <c:v>6.87</c:v>
                </c:pt>
                <c:pt idx="3">
                  <c:v>7.1</c:v>
                </c:pt>
                <c:pt idx="4">
                  <c:v>8.15</c:v>
                </c:pt>
              </c:numCache>
            </c:numRef>
          </c:yVal>
        </c:ser>
        <c:axId val="174681472"/>
        <c:axId val="174687360"/>
      </c:scatterChart>
      <c:valAx>
        <c:axId val="174681472"/>
        <c:scaling>
          <c:orientation val="minMax"/>
        </c:scaling>
        <c:axPos val="b"/>
        <c:numFmt formatCode="0.00" sourceLinked="1"/>
        <c:tickLblPos val="nextTo"/>
        <c:crossAx val="174687360"/>
        <c:crosses val="autoZero"/>
        <c:crossBetween val="midCat"/>
      </c:valAx>
      <c:valAx>
        <c:axId val="174687360"/>
        <c:scaling>
          <c:orientation val="minMax"/>
        </c:scaling>
        <c:axPos val="l"/>
        <c:majorGridlines/>
        <c:numFmt formatCode="0.00" sourceLinked="1"/>
        <c:tickLblPos val="nextTo"/>
        <c:crossAx val="174681472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Sheet6!$G$1</c:f>
              <c:strCache>
                <c:ptCount val="1"/>
                <c:pt idx="0">
                  <c:v>E187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Sheet6!$F$2:$F$5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Sheet6!$G$2:$G$5</c:f>
              <c:numCache>
                <c:formatCode>General</c:formatCode>
                <c:ptCount val="4"/>
                <c:pt idx="0">
                  <c:v>41.54</c:v>
                </c:pt>
                <c:pt idx="1">
                  <c:v>25.44</c:v>
                </c:pt>
                <c:pt idx="2">
                  <c:v>16.809999999999999</c:v>
                </c:pt>
                <c:pt idx="3">
                  <c:v>17.64</c:v>
                </c:pt>
              </c:numCache>
            </c:numRef>
          </c:yVal>
        </c:ser>
        <c:ser>
          <c:idx val="1"/>
          <c:order val="1"/>
          <c:tx>
            <c:strRef>
              <c:f>Sheet6!$H$1</c:f>
              <c:strCache>
                <c:ptCount val="1"/>
                <c:pt idx="0">
                  <c:v>E187 + 1% Vik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Sheet6!$F$2:$F$5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Sheet6!$H$2:$H$5</c:f>
              <c:numCache>
                <c:formatCode>General</c:formatCode>
                <c:ptCount val="4"/>
                <c:pt idx="0">
                  <c:v>23.71</c:v>
                </c:pt>
                <c:pt idx="1">
                  <c:v>26.29</c:v>
                </c:pt>
                <c:pt idx="2">
                  <c:v>22.57</c:v>
                </c:pt>
                <c:pt idx="3">
                  <c:v>23.95</c:v>
                </c:pt>
              </c:numCache>
            </c:numRef>
          </c:yVal>
        </c:ser>
        <c:ser>
          <c:idx val="2"/>
          <c:order val="2"/>
          <c:tx>
            <c:strRef>
              <c:f>Sheet6!$I$1</c:f>
              <c:strCache>
                <c:ptCount val="1"/>
                <c:pt idx="0">
                  <c:v>E187 + 6% Vik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Sheet6!$F$2:$F$5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Sheet6!$I$2:$I$5</c:f>
              <c:numCache>
                <c:formatCode>General</c:formatCode>
                <c:ptCount val="4"/>
                <c:pt idx="0">
                  <c:v>18.02</c:v>
                </c:pt>
                <c:pt idx="1">
                  <c:v>21.54</c:v>
                </c:pt>
                <c:pt idx="2">
                  <c:v>26.38</c:v>
                </c:pt>
                <c:pt idx="3">
                  <c:v>17.14</c:v>
                </c:pt>
              </c:numCache>
            </c:numRef>
          </c:yVal>
        </c:ser>
        <c:axId val="174790528"/>
        <c:axId val="174792064"/>
      </c:scatterChart>
      <c:valAx>
        <c:axId val="174790528"/>
        <c:scaling>
          <c:orientation val="minMax"/>
        </c:scaling>
        <c:axPos val="b"/>
        <c:numFmt formatCode="General" sourceLinked="1"/>
        <c:tickLblPos val="nextTo"/>
        <c:crossAx val="174792064"/>
        <c:crosses val="autoZero"/>
        <c:crossBetween val="midCat"/>
      </c:valAx>
      <c:valAx>
        <c:axId val="174792064"/>
        <c:scaling>
          <c:orientation val="minMax"/>
        </c:scaling>
        <c:axPos val="l"/>
        <c:majorGridlines/>
        <c:numFmt formatCode="General" sourceLinked="1"/>
        <c:tickLblPos val="nextTo"/>
        <c:crossAx val="17479052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Sheet6!$L$1</c:f>
              <c:strCache>
                <c:ptCount val="1"/>
                <c:pt idx="0">
                  <c:v>E187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Sheet6!$K$2:$K$5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Sheet6!$L$2:$L$5</c:f>
              <c:numCache>
                <c:formatCode>General</c:formatCode>
                <c:ptCount val="4"/>
                <c:pt idx="0">
                  <c:v>41.54</c:v>
                </c:pt>
                <c:pt idx="1">
                  <c:v>25.44</c:v>
                </c:pt>
                <c:pt idx="2">
                  <c:v>16.809999999999999</c:v>
                </c:pt>
                <c:pt idx="3">
                  <c:v>17.64</c:v>
                </c:pt>
              </c:numCache>
            </c:numRef>
          </c:yVal>
        </c:ser>
        <c:ser>
          <c:idx val="1"/>
          <c:order val="1"/>
          <c:tx>
            <c:strRef>
              <c:f>Sheet6!$M$1</c:f>
              <c:strCache>
                <c:ptCount val="1"/>
                <c:pt idx="0">
                  <c:v>E187 + 1% Hel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Sheet6!$K$2:$K$5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Sheet6!$M$2:$M$5</c:f>
              <c:numCache>
                <c:formatCode>General</c:formatCode>
                <c:ptCount val="4"/>
                <c:pt idx="0">
                  <c:v>26.25</c:v>
                </c:pt>
                <c:pt idx="1">
                  <c:v>23.26</c:v>
                </c:pt>
                <c:pt idx="2">
                  <c:v>29.32</c:v>
                </c:pt>
                <c:pt idx="3">
                  <c:v>24.3</c:v>
                </c:pt>
              </c:numCache>
            </c:numRef>
          </c:yVal>
        </c:ser>
        <c:ser>
          <c:idx val="2"/>
          <c:order val="2"/>
          <c:tx>
            <c:strRef>
              <c:f>Sheet6!$N$1</c:f>
              <c:strCache>
                <c:ptCount val="1"/>
                <c:pt idx="0">
                  <c:v>E187 + 6% Hel 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Sheet6!$K$2:$K$5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Sheet6!$N$2:$N$5</c:f>
              <c:numCache>
                <c:formatCode>General</c:formatCode>
                <c:ptCount val="4"/>
                <c:pt idx="0">
                  <c:v>17.28</c:v>
                </c:pt>
                <c:pt idx="1">
                  <c:v>13.32</c:v>
                </c:pt>
                <c:pt idx="2">
                  <c:v>16.11</c:v>
                </c:pt>
                <c:pt idx="3">
                  <c:v>13.5</c:v>
                </c:pt>
              </c:numCache>
            </c:numRef>
          </c:yVal>
        </c:ser>
        <c:axId val="174821760"/>
        <c:axId val="174823296"/>
      </c:scatterChart>
      <c:valAx>
        <c:axId val="174821760"/>
        <c:scaling>
          <c:orientation val="minMax"/>
        </c:scaling>
        <c:axPos val="b"/>
        <c:numFmt formatCode="General" sourceLinked="1"/>
        <c:tickLblPos val="nextTo"/>
        <c:crossAx val="174823296"/>
        <c:crosses val="autoZero"/>
        <c:crossBetween val="midCat"/>
      </c:valAx>
      <c:valAx>
        <c:axId val="174823296"/>
        <c:scaling>
          <c:orientation val="minMax"/>
        </c:scaling>
        <c:axPos val="l"/>
        <c:majorGridlines/>
        <c:numFmt formatCode="General" sourceLinked="1"/>
        <c:tickLblPos val="nextTo"/>
        <c:crossAx val="17482176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Sheet6!$B$8</c:f>
              <c:strCache>
                <c:ptCount val="1"/>
                <c:pt idx="0">
                  <c:v>E239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Sheet6!$A$9:$A$13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Sheet6!$B$9:$B$13</c:f>
              <c:numCache>
                <c:formatCode>General</c:formatCode>
                <c:ptCount val="5"/>
                <c:pt idx="0">
                  <c:v>35.630000000000003</c:v>
                </c:pt>
                <c:pt idx="1">
                  <c:v>10.96</c:v>
                </c:pt>
                <c:pt idx="2">
                  <c:v>10.35</c:v>
                </c:pt>
                <c:pt idx="3">
                  <c:v>6.78</c:v>
                </c:pt>
                <c:pt idx="4">
                  <c:v>8.08</c:v>
                </c:pt>
              </c:numCache>
            </c:numRef>
          </c:yVal>
        </c:ser>
        <c:ser>
          <c:idx val="1"/>
          <c:order val="1"/>
          <c:tx>
            <c:strRef>
              <c:f>Sheet6!$C$8</c:f>
              <c:strCache>
                <c:ptCount val="1"/>
                <c:pt idx="0">
                  <c:v>E239 + 1%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Sheet6!$A$9:$A$13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Sheet6!$C$9:$C$13</c:f>
              <c:numCache>
                <c:formatCode>General</c:formatCode>
                <c:ptCount val="5"/>
                <c:pt idx="0">
                  <c:v>21.45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ser>
          <c:idx val="2"/>
          <c:order val="2"/>
          <c:tx>
            <c:strRef>
              <c:f>Sheet6!$D$8</c:f>
              <c:strCache>
                <c:ptCount val="1"/>
                <c:pt idx="0">
                  <c:v>E239 + 6%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Sheet6!$A$9:$A$13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Sheet6!$D$9:$D$13</c:f>
              <c:numCache>
                <c:formatCode>General</c:formatCode>
                <c:ptCount val="5"/>
                <c:pt idx="0">
                  <c:v>3.29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axId val="177023616"/>
        <c:axId val="177037696"/>
      </c:scatterChart>
      <c:valAx>
        <c:axId val="177023616"/>
        <c:scaling>
          <c:orientation val="minMax"/>
        </c:scaling>
        <c:axPos val="b"/>
        <c:numFmt formatCode="General" sourceLinked="1"/>
        <c:tickLblPos val="nextTo"/>
        <c:crossAx val="177037696"/>
        <c:crosses val="autoZero"/>
        <c:crossBetween val="midCat"/>
      </c:valAx>
      <c:valAx>
        <c:axId val="177037696"/>
        <c:scaling>
          <c:orientation val="minMax"/>
        </c:scaling>
        <c:axPos val="l"/>
        <c:majorGridlines/>
        <c:numFmt formatCode="General" sourceLinked="1"/>
        <c:tickLblPos val="nextTo"/>
        <c:crossAx val="17702361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Sheet6!$B$15</c:f>
              <c:strCache>
                <c:ptCount val="1"/>
                <c:pt idx="0">
                  <c:v>E240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Sheet6!$A$16:$A$20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Sheet6!$B$16:$B$20</c:f>
              <c:numCache>
                <c:formatCode>General</c:formatCode>
                <c:ptCount val="5"/>
                <c:pt idx="0">
                  <c:v>19.3</c:v>
                </c:pt>
                <c:pt idx="1">
                  <c:v>22.77</c:v>
                </c:pt>
                <c:pt idx="2">
                  <c:v>22.57</c:v>
                </c:pt>
                <c:pt idx="3">
                  <c:v>23.46</c:v>
                </c:pt>
                <c:pt idx="4">
                  <c:v>20.71</c:v>
                </c:pt>
              </c:numCache>
            </c:numRef>
          </c:yVal>
        </c:ser>
        <c:ser>
          <c:idx val="1"/>
          <c:order val="1"/>
          <c:tx>
            <c:strRef>
              <c:f>Sheet6!$C$15</c:f>
              <c:strCache>
                <c:ptCount val="1"/>
                <c:pt idx="0">
                  <c:v>E240 + 1%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Sheet6!$A$16:$A$20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Sheet6!$C$16:$C$20</c:f>
              <c:numCache>
                <c:formatCode>General</c:formatCode>
                <c:ptCount val="5"/>
                <c:pt idx="0">
                  <c:v>5.81</c:v>
                </c:pt>
                <c:pt idx="1">
                  <c:v>12.71</c:v>
                </c:pt>
                <c:pt idx="2">
                  <c:v>12.46</c:v>
                </c:pt>
                <c:pt idx="3">
                  <c:v>10.08</c:v>
                </c:pt>
                <c:pt idx="4">
                  <c:v>11.71</c:v>
                </c:pt>
              </c:numCache>
            </c:numRef>
          </c:yVal>
        </c:ser>
        <c:ser>
          <c:idx val="2"/>
          <c:order val="2"/>
          <c:tx>
            <c:strRef>
              <c:f>Sheet6!$D$15</c:f>
              <c:strCache>
                <c:ptCount val="1"/>
                <c:pt idx="0">
                  <c:v>E240 + 6%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Sheet6!$A$16:$A$20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Sheet6!$D$16:$D$20</c:f>
              <c:numCache>
                <c:formatCode>General</c:formatCode>
                <c:ptCount val="5"/>
                <c:pt idx="0">
                  <c:v>0</c:v>
                </c:pt>
                <c:pt idx="1">
                  <c:v>1.52</c:v>
                </c:pt>
                <c:pt idx="2">
                  <c:v>4.17</c:v>
                </c:pt>
                <c:pt idx="3">
                  <c:v>6.03</c:v>
                </c:pt>
                <c:pt idx="4">
                  <c:v>6.79</c:v>
                </c:pt>
              </c:numCache>
            </c:numRef>
          </c:yVal>
        </c:ser>
        <c:axId val="177063040"/>
        <c:axId val="177064576"/>
      </c:scatterChart>
      <c:valAx>
        <c:axId val="177063040"/>
        <c:scaling>
          <c:orientation val="minMax"/>
        </c:scaling>
        <c:axPos val="b"/>
        <c:numFmt formatCode="General" sourceLinked="1"/>
        <c:tickLblPos val="nextTo"/>
        <c:crossAx val="177064576"/>
        <c:crosses val="autoZero"/>
        <c:crossBetween val="midCat"/>
      </c:valAx>
      <c:valAx>
        <c:axId val="177064576"/>
        <c:scaling>
          <c:orientation val="minMax"/>
        </c:scaling>
        <c:axPos val="l"/>
        <c:majorGridlines/>
        <c:numFmt formatCode="General" sourceLinked="1"/>
        <c:tickLblPos val="nextTo"/>
        <c:crossAx val="17706304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Sheet6!$G$15</c:f>
              <c:strCache>
                <c:ptCount val="1"/>
                <c:pt idx="0">
                  <c:v>E240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Sheet6!$F$16:$F$19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Sheet6!$G$16:$G$19</c:f>
              <c:numCache>
                <c:formatCode>General</c:formatCode>
                <c:ptCount val="4"/>
                <c:pt idx="0">
                  <c:v>19.3</c:v>
                </c:pt>
                <c:pt idx="1">
                  <c:v>22.77</c:v>
                </c:pt>
                <c:pt idx="2">
                  <c:v>22.57</c:v>
                </c:pt>
                <c:pt idx="3">
                  <c:v>23.46</c:v>
                </c:pt>
              </c:numCache>
            </c:numRef>
          </c:yVal>
        </c:ser>
        <c:ser>
          <c:idx val="1"/>
          <c:order val="1"/>
          <c:tx>
            <c:strRef>
              <c:f>Sheet6!$H$15</c:f>
              <c:strCache>
                <c:ptCount val="1"/>
                <c:pt idx="0">
                  <c:v>E240 + 1% Vik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Sheet6!$F$16:$F$19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Sheet6!$H$16:$H$19</c:f>
              <c:numCache>
                <c:formatCode>General</c:formatCode>
                <c:ptCount val="4"/>
                <c:pt idx="0">
                  <c:v>22.96</c:v>
                </c:pt>
                <c:pt idx="1">
                  <c:v>23.15</c:v>
                </c:pt>
                <c:pt idx="2">
                  <c:v>27.27</c:v>
                </c:pt>
                <c:pt idx="3">
                  <c:v>19.91</c:v>
                </c:pt>
              </c:numCache>
            </c:numRef>
          </c:yVal>
        </c:ser>
        <c:ser>
          <c:idx val="2"/>
          <c:order val="2"/>
          <c:tx>
            <c:strRef>
              <c:f>Sheet6!$I$15</c:f>
              <c:strCache>
                <c:ptCount val="1"/>
                <c:pt idx="0">
                  <c:v>E240 + 6% Vik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Sheet6!$F$16:$F$19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Sheet6!$I$16:$I$19</c:f>
              <c:numCache>
                <c:formatCode>General</c:formatCode>
                <c:ptCount val="4"/>
                <c:pt idx="0">
                  <c:v>20.02</c:v>
                </c:pt>
                <c:pt idx="1">
                  <c:v>10.210000000000001</c:v>
                </c:pt>
                <c:pt idx="2">
                  <c:v>10.52</c:v>
                </c:pt>
                <c:pt idx="3">
                  <c:v>11.63</c:v>
                </c:pt>
              </c:numCache>
            </c:numRef>
          </c:yVal>
        </c:ser>
        <c:axId val="176967040"/>
        <c:axId val="176981120"/>
      </c:scatterChart>
      <c:valAx>
        <c:axId val="176967040"/>
        <c:scaling>
          <c:orientation val="minMax"/>
        </c:scaling>
        <c:axPos val="b"/>
        <c:numFmt formatCode="General" sourceLinked="1"/>
        <c:tickLblPos val="nextTo"/>
        <c:crossAx val="176981120"/>
        <c:crosses val="autoZero"/>
        <c:crossBetween val="midCat"/>
      </c:valAx>
      <c:valAx>
        <c:axId val="176981120"/>
        <c:scaling>
          <c:orientation val="minMax"/>
        </c:scaling>
        <c:axPos val="l"/>
        <c:majorGridlines/>
        <c:numFmt formatCode="General" sourceLinked="1"/>
        <c:tickLblPos val="nextTo"/>
        <c:crossAx val="17696704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Sheet6!$L$15</c:f>
              <c:strCache>
                <c:ptCount val="1"/>
                <c:pt idx="0">
                  <c:v>E240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Sheet6!$K$16:$K$19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Sheet6!$L$16:$L$19</c:f>
              <c:numCache>
                <c:formatCode>General</c:formatCode>
                <c:ptCount val="4"/>
                <c:pt idx="0">
                  <c:v>19.3</c:v>
                </c:pt>
                <c:pt idx="1">
                  <c:v>22.77</c:v>
                </c:pt>
                <c:pt idx="2">
                  <c:v>22.57</c:v>
                </c:pt>
                <c:pt idx="3">
                  <c:v>23.46</c:v>
                </c:pt>
              </c:numCache>
            </c:numRef>
          </c:yVal>
        </c:ser>
        <c:ser>
          <c:idx val="1"/>
          <c:order val="1"/>
          <c:tx>
            <c:strRef>
              <c:f>Sheet6!$M$15</c:f>
              <c:strCache>
                <c:ptCount val="1"/>
                <c:pt idx="0">
                  <c:v>E240 + 1% Hel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Sheet6!$K$16:$K$19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Sheet6!$M$16:$M$19</c:f>
              <c:numCache>
                <c:formatCode>General</c:formatCode>
                <c:ptCount val="4"/>
                <c:pt idx="0">
                  <c:v>22.17</c:v>
                </c:pt>
                <c:pt idx="1">
                  <c:v>27.96</c:v>
                </c:pt>
                <c:pt idx="2">
                  <c:v>25.52</c:v>
                </c:pt>
                <c:pt idx="3">
                  <c:v>30.19</c:v>
                </c:pt>
              </c:numCache>
            </c:numRef>
          </c:yVal>
        </c:ser>
        <c:ser>
          <c:idx val="2"/>
          <c:order val="2"/>
          <c:tx>
            <c:strRef>
              <c:f>Sheet6!$N$15</c:f>
              <c:strCache>
                <c:ptCount val="1"/>
                <c:pt idx="0">
                  <c:v>E240 + 6% Hel 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Sheet6!$K$16:$K$19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Sheet6!$N$16:$N$19</c:f>
              <c:numCache>
                <c:formatCode>General</c:formatCode>
                <c:ptCount val="4"/>
                <c:pt idx="0">
                  <c:v>19.29</c:v>
                </c:pt>
                <c:pt idx="1">
                  <c:v>14.36</c:v>
                </c:pt>
                <c:pt idx="2">
                  <c:v>12.86</c:v>
                </c:pt>
                <c:pt idx="3">
                  <c:v>17.38</c:v>
                </c:pt>
              </c:numCache>
            </c:numRef>
          </c:yVal>
        </c:ser>
        <c:axId val="177006464"/>
        <c:axId val="177008000"/>
      </c:scatterChart>
      <c:valAx>
        <c:axId val="177006464"/>
        <c:scaling>
          <c:orientation val="minMax"/>
        </c:scaling>
        <c:axPos val="b"/>
        <c:numFmt formatCode="General" sourceLinked="1"/>
        <c:tickLblPos val="nextTo"/>
        <c:crossAx val="177008000"/>
        <c:crosses val="autoZero"/>
        <c:crossBetween val="midCat"/>
      </c:valAx>
      <c:valAx>
        <c:axId val="177008000"/>
        <c:scaling>
          <c:orientation val="minMax"/>
        </c:scaling>
        <c:axPos val="l"/>
        <c:majorGridlines/>
        <c:numFmt formatCode="General" sourceLinked="1"/>
        <c:tickLblPos val="nextTo"/>
        <c:crossAx val="17700646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Sheet6!$B$22</c:f>
              <c:strCache>
                <c:ptCount val="1"/>
                <c:pt idx="0">
                  <c:v>E187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Sheet6!$A$23:$A$27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Sheet6!$B$23:$B$27</c:f>
              <c:numCache>
                <c:formatCode>General</c:formatCode>
                <c:ptCount val="5"/>
                <c:pt idx="0">
                  <c:v>41.54</c:v>
                </c:pt>
                <c:pt idx="1">
                  <c:v>26.41</c:v>
                </c:pt>
                <c:pt idx="2">
                  <c:v>24.57</c:v>
                </c:pt>
                <c:pt idx="3">
                  <c:v>30.91</c:v>
                </c:pt>
                <c:pt idx="4">
                  <c:v>30.33</c:v>
                </c:pt>
              </c:numCache>
            </c:numRef>
          </c:yVal>
        </c:ser>
        <c:ser>
          <c:idx val="1"/>
          <c:order val="1"/>
          <c:tx>
            <c:strRef>
              <c:f>Sheet6!$C$22</c:f>
              <c:strCache>
                <c:ptCount val="1"/>
                <c:pt idx="0">
                  <c:v>E187 + 1%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Sheet6!$A$23:$A$27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Sheet6!$C$23:$C$27</c:f>
              <c:numCache>
                <c:formatCode>General</c:formatCode>
                <c:ptCount val="5"/>
                <c:pt idx="0">
                  <c:v>21.44</c:v>
                </c:pt>
                <c:pt idx="1">
                  <c:v>18.64</c:v>
                </c:pt>
                <c:pt idx="2">
                  <c:v>22.5</c:v>
                </c:pt>
                <c:pt idx="3">
                  <c:v>19.43</c:v>
                </c:pt>
                <c:pt idx="4">
                  <c:v>19.170000000000002</c:v>
                </c:pt>
              </c:numCache>
            </c:numRef>
          </c:yVal>
        </c:ser>
        <c:ser>
          <c:idx val="2"/>
          <c:order val="2"/>
          <c:tx>
            <c:strRef>
              <c:f>Sheet6!$D$22</c:f>
              <c:strCache>
                <c:ptCount val="1"/>
                <c:pt idx="0">
                  <c:v>E187 + 6% Car 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Sheet6!$A$23:$A$27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Sheet6!$D$23:$D$27</c:f>
              <c:numCache>
                <c:formatCode>General</c:formatCode>
                <c:ptCount val="5"/>
                <c:pt idx="0">
                  <c:v>7.56</c:v>
                </c:pt>
                <c:pt idx="1">
                  <c:v>6.25</c:v>
                </c:pt>
                <c:pt idx="2">
                  <c:v>6.87</c:v>
                </c:pt>
                <c:pt idx="3">
                  <c:v>8.51</c:v>
                </c:pt>
                <c:pt idx="4">
                  <c:v>8.7100000000000009</c:v>
                </c:pt>
              </c:numCache>
            </c:numRef>
          </c:yVal>
        </c:ser>
        <c:axId val="177111424"/>
        <c:axId val="177112960"/>
      </c:scatterChart>
      <c:valAx>
        <c:axId val="177111424"/>
        <c:scaling>
          <c:orientation val="minMax"/>
        </c:scaling>
        <c:axPos val="b"/>
        <c:numFmt formatCode="General" sourceLinked="1"/>
        <c:tickLblPos val="nextTo"/>
        <c:crossAx val="177112960"/>
        <c:crosses val="autoZero"/>
        <c:crossBetween val="midCat"/>
      </c:valAx>
      <c:valAx>
        <c:axId val="177112960"/>
        <c:scaling>
          <c:orientation val="minMax"/>
        </c:scaling>
        <c:axPos val="l"/>
        <c:majorGridlines/>
        <c:numFmt formatCode="General" sourceLinked="1"/>
        <c:tickLblPos val="nextTo"/>
        <c:crossAx val="17711142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Sheet6!$B$29</c:f>
              <c:strCache>
                <c:ptCount val="1"/>
                <c:pt idx="0">
                  <c:v>E239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Sheet6!$A$30:$A$34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Sheet6!$B$30:$B$34</c:f>
              <c:numCache>
                <c:formatCode>General</c:formatCode>
                <c:ptCount val="5"/>
                <c:pt idx="0">
                  <c:v>35.630000000000003</c:v>
                </c:pt>
                <c:pt idx="1">
                  <c:v>7.86</c:v>
                </c:pt>
                <c:pt idx="2">
                  <c:v>0</c:v>
                </c:pt>
                <c:pt idx="3">
                  <c:v>13.88</c:v>
                </c:pt>
                <c:pt idx="4">
                  <c:v>5.83</c:v>
                </c:pt>
              </c:numCache>
            </c:numRef>
          </c:yVal>
        </c:ser>
        <c:ser>
          <c:idx val="1"/>
          <c:order val="1"/>
          <c:tx>
            <c:strRef>
              <c:f>Sheet6!$C$29</c:f>
              <c:strCache>
                <c:ptCount val="1"/>
                <c:pt idx="0">
                  <c:v>E239 + 1%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Sheet6!$A$30:$A$34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Sheet6!$C$30:$C$34</c:f>
              <c:numCache>
                <c:formatCode>General</c:formatCode>
                <c:ptCount val="5"/>
                <c:pt idx="0">
                  <c:v>21.45</c:v>
                </c:pt>
                <c:pt idx="1">
                  <c:v>10.1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ser>
          <c:idx val="2"/>
          <c:order val="2"/>
          <c:tx>
            <c:strRef>
              <c:f>Sheet6!$D$29</c:f>
              <c:strCache>
                <c:ptCount val="1"/>
                <c:pt idx="0">
                  <c:v>E239 + 6%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Sheet6!$A$30:$A$34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Sheet6!$D$30:$D$34</c:f>
              <c:numCache>
                <c:formatCode>General</c:formatCode>
                <c:ptCount val="5"/>
                <c:pt idx="0">
                  <c:v>3.29</c:v>
                </c:pt>
                <c:pt idx="1">
                  <c:v>0</c:v>
                </c:pt>
                <c:pt idx="2">
                  <c:v>7.86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axId val="178797184"/>
        <c:axId val="178803072"/>
      </c:scatterChart>
      <c:valAx>
        <c:axId val="178797184"/>
        <c:scaling>
          <c:orientation val="minMax"/>
        </c:scaling>
        <c:axPos val="b"/>
        <c:numFmt formatCode="General" sourceLinked="1"/>
        <c:tickLblPos val="nextTo"/>
        <c:crossAx val="178803072"/>
        <c:crosses val="autoZero"/>
        <c:crossBetween val="midCat"/>
      </c:valAx>
      <c:valAx>
        <c:axId val="178803072"/>
        <c:scaling>
          <c:orientation val="minMax"/>
        </c:scaling>
        <c:axPos val="l"/>
        <c:majorGridlines/>
        <c:numFmt formatCode="General" sourceLinked="1"/>
        <c:tickLblPos val="nextTo"/>
        <c:crossAx val="17879718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'H1'!$I$10</c:f>
              <c:strCache>
                <c:ptCount val="1"/>
                <c:pt idx="0">
                  <c:v>E239</c:v>
                </c:pt>
              </c:strCache>
            </c:strRef>
          </c:tx>
          <c:spPr>
            <a:ln w="28575">
              <a:noFill/>
            </a:ln>
          </c:spPr>
          <c:xVal>
            <c:numRef>
              <c:f>'H1'!$H$11:$H$15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'H1'!$I$11:$I$15</c:f>
              <c:numCache>
                <c:formatCode>General</c:formatCode>
                <c:ptCount val="5"/>
                <c:pt idx="0">
                  <c:v>17.63</c:v>
                </c:pt>
                <c:pt idx="1">
                  <c:v>7.87</c:v>
                </c:pt>
                <c:pt idx="2">
                  <c:v>12.83</c:v>
                </c:pt>
                <c:pt idx="3">
                  <c:v>78.53</c:v>
                </c:pt>
                <c:pt idx="4">
                  <c:v>122.46</c:v>
                </c:pt>
              </c:numCache>
            </c:numRef>
          </c:yVal>
        </c:ser>
        <c:ser>
          <c:idx val="1"/>
          <c:order val="1"/>
          <c:tx>
            <c:strRef>
              <c:f>'H1'!$J$10</c:f>
              <c:strCache>
                <c:ptCount val="1"/>
                <c:pt idx="0">
                  <c:v>E239 + 1%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'H1'!$H$11:$H$15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'H1'!$J$11:$J$15</c:f>
              <c:numCache>
                <c:formatCode>General</c:formatCode>
                <c:ptCount val="5"/>
                <c:pt idx="0">
                  <c:v>5.05</c:v>
                </c:pt>
                <c:pt idx="1">
                  <c:v>5.99</c:v>
                </c:pt>
                <c:pt idx="2">
                  <c:v>10.63</c:v>
                </c:pt>
                <c:pt idx="3">
                  <c:v>15.44</c:v>
                </c:pt>
                <c:pt idx="4">
                  <c:v>23.55</c:v>
                </c:pt>
              </c:numCache>
            </c:numRef>
          </c:yVal>
        </c:ser>
        <c:ser>
          <c:idx val="2"/>
          <c:order val="2"/>
          <c:tx>
            <c:strRef>
              <c:f>'H1'!$K$10</c:f>
              <c:strCache>
                <c:ptCount val="1"/>
                <c:pt idx="0">
                  <c:v>E239 + 6%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'H1'!$H$11:$H$15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'H1'!$K$11:$K$15</c:f>
              <c:numCache>
                <c:formatCode>General</c:formatCode>
                <c:ptCount val="5"/>
                <c:pt idx="0">
                  <c:v>2.4220000000000002</c:v>
                </c:pt>
                <c:pt idx="1">
                  <c:v>10.87</c:v>
                </c:pt>
                <c:pt idx="3">
                  <c:v>13.04</c:v>
                </c:pt>
                <c:pt idx="4">
                  <c:v>18.63</c:v>
                </c:pt>
              </c:numCache>
            </c:numRef>
          </c:yVal>
        </c:ser>
        <c:axId val="167040512"/>
        <c:axId val="167042048"/>
      </c:scatterChart>
      <c:valAx>
        <c:axId val="167040512"/>
        <c:scaling>
          <c:orientation val="minMax"/>
        </c:scaling>
        <c:axPos val="b"/>
        <c:numFmt formatCode="General" sourceLinked="1"/>
        <c:tickLblPos val="nextTo"/>
        <c:crossAx val="167042048"/>
        <c:crosses val="autoZero"/>
        <c:crossBetween val="midCat"/>
      </c:valAx>
      <c:valAx>
        <c:axId val="167042048"/>
        <c:scaling>
          <c:orientation val="minMax"/>
        </c:scaling>
        <c:axPos val="l"/>
        <c:majorGridlines/>
        <c:numFmt formatCode="General" sourceLinked="1"/>
        <c:tickLblPos val="nextTo"/>
        <c:crossAx val="167040512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Sheet6!$B$36</c:f>
              <c:strCache>
                <c:ptCount val="1"/>
                <c:pt idx="0">
                  <c:v>E240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Sheet6!$A$37:$A$41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Sheet6!$B$37:$B$41</c:f>
              <c:numCache>
                <c:formatCode>General</c:formatCode>
                <c:ptCount val="5"/>
                <c:pt idx="0">
                  <c:v>19.3</c:v>
                </c:pt>
                <c:pt idx="1">
                  <c:v>23.68</c:v>
                </c:pt>
                <c:pt idx="2">
                  <c:v>21.41</c:v>
                </c:pt>
                <c:pt idx="3">
                  <c:v>22.91</c:v>
                </c:pt>
                <c:pt idx="4">
                  <c:v>10.32</c:v>
                </c:pt>
              </c:numCache>
            </c:numRef>
          </c:yVal>
        </c:ser>
        <c:ser>
          <c:idx val="1"/>
          <c:order val="1"/>
          <c:tx>
            <c:strRef>
              <c:f>Sheet6!$C$36</c:f>
              <c:strCache>
                <c:ptCount val="1"/>
                <c:pt idx="0">
                  <c:v>E240 + 1%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Sheet6!$A$37:$A$41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Sheet6!$C$37:$C$41</c:f>
              <c:numCache>
                <c:formatCode>General</c:formatCode>
                <c:ptCount val="5"/>
                <c:pt idx="0">
                  <c:v>5.81</c:v>
                </c:pt>
                <c:pt idx="1">
                  <c:v>12.58</c:v>
                </c:pt>
                <c:pt idx="2">
                  <c:v>14.23</c:v>
                </c:pt>
                <c:pt idx="3">
                  <c:v>11.67</c:v>
                </c:pt>
                <c:pt idx="4">
                  <c:v>14.67</c:v>
                </c:pt>
              </c:numCache>
            </c:numRef>
          </c:yVal>
        </c:ser>
        <c:ser>
          <c:idx val="2"/>
          <c:order val="2"/>
          <c:tx>
            <c:strRef>
              <c:f>Sheet6!$D$36</c:f>
              <c:strCache>
                <c:ptCount val="1"/>
                <c:pt idx="0">
                  <c:v>E240 + 6%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Sheet6!$A$37:$A$41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Sheet6!$D$37:$D$41</c:f>
              <c:numCache>
                <c:formatCode>General</c:formatCode>
                <c:ptCount val="5"/>
                <c:pt idx="0">
                  <c:v>0</c:v>
                </c:pt>
                <c:pt idx="1">
                  <c:v>10.96</c:v>
                </c:pt>
                <c:pt idx="2">
                  <c:v>9.52</c:v>
                </c:pt>
                <c:pt idx="3">
                  <c:v>3.5</c:v>
                </c:pt>
                <c:pt idx="4">
                  <c:v>10.37</c:v>
                </c:pt>
              </c:numCache>
            </c:numRef>
          </c:yVal>
        </c:ser>
        <c:axId val="178832896"/>
        <c:axId val="178834432"/>
      </c:scatterChart>
      <c:valAx>
        <c:axId val="178832896"/>
        <c:scaling>
          <c:orientation val="minMax"/>
        </c:scaling>
        <c:axPos val="b"/>
        <c:numFmt formatCode="General" sourceLinked="1"/>
        <c:tickLblPos val="nextTo"/>
        <c:crossAx val="178834432"/>
        <c:crosses val="autoZero"/>
        <c:crossBetween val="midCat"/>
      </c:valAx>
      <c:valAx>
        <c:axId val="178834432"/>
        <c:scaling>
          <c:orientation val="minMax"/>
        </c:scaling>
        <c:axPos val="l"/>
        <c:majorGridlines/>
        <c:numFmt formatCode="General" sourceLinked="1"/>
        <c:tickLblPos val="nextTo"/>
        <c:crossAx val="17883289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Sheet6!$G$22</c:f>
              <c:strCache>
                <c:ptCount val="1"/>
                <c:pt idx="0">
                  <c:v>E187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Sheet6!$F$23:$F$26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Sheet6!$G$23:$G$26</c:f>
              <c:numCache>
                <c:formatCode>General</c:formatCode>
                <c:ptCount val="4"/>
                <c:pt idx="0">
                  <c:v>41.54</c:v>
                </c:pt>
                <c:pt idx="1">
                  <c:v>26.41</c:v>
                </c:pt>
                <c:pt idx="2">
                  <c:v>24.57</c:v>
                </c:pt>
                <c:pt idx="3">
                  <c:v>30.91</c:v>
                </c:pt>
              </c:numCache>
            </c:numRef>
          </c:yVal>
        </c:ser>
        <c:ser>
          <c:idx val="1"/>
          <c:order val="1"/>
          <c:tx>
            <c:strRef>
              <c:f>Sheet6!$H$22</c:f>
              <c:strCache>
                <c:ptCount val="1"/>
                <c:pt idx="0">
                  <c:v>E187 + 1% Vik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Sheet6!$F$23:$F$26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Sheet6!$H$23:$H$26</c:f>
              <c:numCache>
                <c:formatCode>General</c:formatCode>
                <c:ptCount val="4"/>
                <c:pt idx="0">
                  <c:v>23.71</c:v>
                </c:pt>
                <c:pt idx="1">
                  <c:v>27.38</c:v>
                </c:pt>
                <c:pt idx="2">
                  <c:v>20.47</c:v>
                </c:pt>
                <c:pt idx="3">
                  <c:v>31.2</c:v>
                </c:pt>
              </c:numCache>
            </c:numRef>
          </c:yVal>
        </c:ser>
        <c:ser>
          <c:idx val="2"/>
          <c:order val="2"/>
          <c:tx>
            <c:strRef>
              <c:f>Sheet6!$I$22</c:f>
              <c:strCache>
                <c:ptCount val="1"/>
                <c:pt idx="0">
                  <c:v>E187 + 6% Vik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Sheet6!$F$23:$F$26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Sheet6!$I$23:$I$26</c:f>
              <c:numCache>
                <c:formatCode>General</c:formatCode>
                <c:ptCount val="4"/>
                <c:pt idx="0">
                  <c:v>18.02</c:v>
                </c:pt>
                <c:pt idx="1">
                  <c:v>28.15</c:v>
                </c:pt>
                <c:pt idx="2">
                  <c:v>21.63</c:v>
                </c:pt>
                <c:pt idx="3">
                  <c:v>21.63</c:v>
                </c:pt>
              </c:numCache>
            </c:numRef>
          </c:yVal>
        </c:ser>
        <c:axId val="178733056"/>
        <c:axId val="178734592"/>
      </c:scatterChart>
      <c:valAx>
        <c:axId val="178733056"/>
        <c:scaling>
          <c:orientation val="minMax"/>
        </c:scaling>
        <c:axPos val="b"/>
        <c:numFmt formatCode="General" sourceLinked="1"/>
        <c:tickLblPos val="nextTo"/>
        <c:crossAx val="178734592"/>
        <c:crosses val="autoZero"/>
        <c:crossBetween val="midCat"/>
      </c:valAx>
      <c:valAx>
        <c:axId val="178734592"/>
        <c:scaling>
          <c:orientation val="minMax"/>
        </c:scaling>
        <c:axPos val="l"/>
        <c:majorGridlines/>
        <c:numFmt formatCode="General" sourceLinked="1"/>
        <c:tickLblPos val="nextTo"/>
        <c:crossAx val="17873305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Sheet6!$G$36</c:f>
              <c:strCache>
                <c:ptCount val="1"/>
                <c:pt idx="0">
                  <c:v>E240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Sheet6!$F$37:$F$40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Sheet6!$G$37:$G$40</c:f>
              <c:numCache>
                <c:formatCode>General</c:formatCode>
                <c:ptCount val="4"/>
                <c:pt idx="0">
                  <c:v>19.3</c:v>
                </c:pt>
                <c:pt idx="1">
                  <c:v>23.68</c:v>
                </c:pt>
                <c:pt idx="2">
                  <c:v>21.41</c:v>
                </c:pt>
                <c:pt idx="3">
                  <c:v>22.91</c:v>
                </c:pt>
              </c:numCache>
            </c:numRef>
          </c:yVal>
        </c:ser>
        <c:ser>
          <c:idx val="1"/>
          <c:order val="1"/>
          <c:tx>
            <c:strRef>
              <c:f>Sheet6!$H$36</c:f>
              <c:strCache>
                <c:ptCount val="1"/>
                <c:pt idx="0">
                  <c:v>E240 + 1% Vik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Sheet6!$F$37:$F$40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Sheet6!$H$37:$H$40</c:f>
              <c:numCache>
                <c:formatCode>General</c:formatCode>
                <c:ptCount val="4"/>
                <c:pt idx="0">
                  <c:v>22.96</c:v>
                </c:pt>
                <c:pt idx="1">
                  <c:v>33.35</c:v>
                </c:pt>
                <c:pt idx="2">
                  <c:v>20.61</c:v>
                </c:pt>
                <c:pt idx="3">
                  <c:v>17.600000000000001</c:v>
                </c:pt>
              </c:numCache>
            </c:numRef>
          </c:yVal>
        </c:ser>
        <c:ser>
          <c:idx val="2"/>
          <c:order val="2"/>
          <c:tx>
            <c:strRef>
              <c:f>Sheet6!$I$36</c:f>
              <c:strCache>
                <c:ptCount val="1"/>
                <c:pt idx="0">
                  <c:v>E240 + 6% Vik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Sheet6!$F$37:$F$40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Sheet6!$I$37:$I$40</c:f>
              <c:numCache>
                <c:formatCode>General</c:formatCode>
                <c:ptCount val="4"/>
                <c:pt idx="0">
                  <c:v>20.02</c:v>
                </c:pt>
                <c:pt idx="1">
                  <c:v>16.46</c:v>
                </c:pt>
                <c:pt idx="2">
                  <c:v>14.62</c:v>
                </c:pt>
                <c:pt idx="3">
                  <c:v>16.52</c:v>
                </c:pt>
              </c:numCache>
            </c:numRef>
          </c:yVal>
        </c:ser>
        <c:axId val="178767744"/>
        <c:axId val="178769280"/>
      </c:scatterChart>
      <c:valAx>
        <c:axId val="178767744"/>
        <c:scaling>
          <c:orientation val="minMax"/>
        </c:scaling>
        <c:axPos val="b"/>
        <c:numFmt formatCode="General" sourceLinked="1"/>
        <c:tickLblPos val="nextTo"/>
        <c:crossAx val="178769280"/>
        <c:crosses val="autoZero"/>
        <c:crossBetween val="midCat"/>
      </c:valAx>
      <c:valAx>
        <c:axId val="178769280"/>
        <c:scaling>
          <c:orientation val="minMax"/>
        </c:scaling>
        <c:axPos val="l"/>
        <c:majorGridlines/>
        <c:numFmt formatCode="General" sourceLinked="1"/>
        <c:tickLblPos val="nextTo"/>
        <c:crossAx val="17876774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Sheet6!$L$36</c:f>
              <c:strCache>
                <c:ptCount val="1"/>
                <c:pt idx="0">
                  <c:v>E240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Sheet6!$K$37:$K$40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Sheet6!$L$23:$L$26</c:f>
              <c:numCache>
                <c:formatCode>General</c:formatCode>
                <c:ptCount val="4"/>
                <c:pt idx="0">
                  <c:v>41.54</c:v>
                </c:pt>
                <c:pt idx="1">
                  <c:v>26.41</c:v>
                </c:pt>
                <c:pt idx="2">
                  <c:v>24.57</c:v>
                </c:pt>
                <c:pt idx="3">
                  <c:v>30.91</c:v>
                </c:pt>
              </c:numCache>
            </c:numRef>
          </c:yVal>
        </c:ser>
        <c:ser>
          <c:idx val="1"/>
          <c:order val="1"/>
          <c:tx>
            <c:strRef>
              <c:f>Sheet6!$M$36</c:f>
              <c:strCache>
                <c:ptCount val="1"/>
                <c:pt idx="0">
                  <c:v>E240 + 1% Hel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Sheet6!$K$37:$K$40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Sheet6!$M$23:$M$40</c:f>
              <c:numCache>
                <c:formatCode>General</c:formatCode>
                <c:ptCount val="18"/>
                <c:pt idx="0">
                  <c:v>26.25</c:v>
                </c:pt>
                <c:pt idx="1">
                  <c:v>24.48</c:v>
                </c:pt>
                <c:pt idx="2">
                  <c:v>25.64</c:v>
                </c:pt>
                <c:pt idx="3">
                  <c:v>20.399999999999999</c:v>
                </c:pt>
                <c:pt idx="13">
                  <c:v>0</c:v>
                </c:pt>
                <c:pt idx="14">
                  <c:v>22.17</c:v>
                </c:pt>
                <c:pt idx="15">
                  <c:v>18.77</c:v>
                </c:pt>
                <c:pt idx="16">
                  <c:v>20.53</c:v>
                </c:pt>
                <c:pt idx="17">
                  <c:v>19.829999999999998</c:v>
                </c:pt>
              </c:numCache>
            </c:numRef>
          </c:yVal>
        </c:ser>
        <c:ser>
          <c:idx val="2"/>
          <c:order val="2"/>
          <c:tx>
            <c:strRef>
              <c:f>Sheet6!$N$36</c:f>
              <c:strCache>
                <c:ptCount val="1"/>
                <c:pt idx="0">
                  <c:v>E240 + 6% Hel 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Sheet6!$K$37:$K$40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Sheet6!$N$23:$N$40</c:f>
              <c:numCache>
                <c:formatCode>General</c:formatCode>
                <c:ptCount val="18"/>
                <c:pt idx="0">
                  <c:v>17.28</c:v>
                </c:pt>
                <c:pt idx="1">
                  <c:v>13.99</c:v>
                </c:pt>
                <c:pt idx="2">
                  <c:v>20.7</c:v>
                </c:pt>
                <c:pt idx="3">
                  <c:v>20.12</c:v>
                </c:pt>
                <c:pt idx="13">
                  <c:v>0</c:v>
                </c:pt>
                <c:pt idx="14">
                  <c:v>19.29</c:v>
                </c:pt>
                <c:pt idx="15">
                  <c:v>9.5500000000000007</c:v>
                </c:pt>
                <c:pt idx="16">
                  <c:v>10.32</c:v>
                </c:pt>
                <c:pt idx="17">
                  <c:v>9.07</c:v>
                </c:pt>
              </c:numCache>
            </c:numRef>
          </c:yVal>
        </c:ser>
        <c:axId val="178876800"/>
        <c:axId val="178878336"/>
      </c:scatterChart>
      <c:valAx>
        <c:axId val="178876800"/>
        <c:scaling>
          <c:orientation val="minMax"/>
        </c:scaling>
        <c:axPos val="b"/>
        <c:numFmt formatCode="General" sourceLinked="1"/>
        <c:tickLblPos val="nextTo"/>
        <c:crossAx val="178878336"/>
        <c:crosses val="autoZero"/>
        <c:crossBetween val="midCat"/>
      </c:valAx>
      <c:valAx>
        <c:axId val="178878336"/>
        <c:scaling>
          <c:orientation val="minMax"/>
        </c:scaling>
        <c:axPos val="l"/>
        <c:majorGridlines/>
        <c:numFmt formatCode="General" sourceLinked="1"/>
        <c:tickLblPos val="nextTo"/>
        <c:crossAx val="17887680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Sheet6!$L$22</c:f>
              <c:strCache>
                <c:ptCount val="1"/>
                <c:pt idx="0">
                  <c:v>E187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Sheet6!$K$23:$K$26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Sheet6!$L$23:$L$26</c:f>
              <c:numCache>
                <c:formatCode>General</c:formatCode>
                <c:ptCount val="4"/>
                <c:pt idx="0">
                  <c:v>41.54</c:v>
                </c:pt>
                <c:pt idx="1">
                  <c:v>26.41</c:v>
                </c:pt>
                <c:pt idx="2">
                  <c:v>24.57</c:v>
                </c:pt>
                <c:pt idx="3">
                  <c:v>30.91</c:v>
                </c:pt>
              </c:numCache>
            </c:numRef>
          </c:yVal>
        </c:ser>
        <c:ser>
          <c:idx val="1"/>
          <c:order val="1"/>
          <c:tx>
            <c:strRef>
              <c:f>Sheet6!$M$22</c:f>
              <c:strCache>
                <c:ptCount val="1"/>
                <c:pt idx="0">
                  <c:v>E187 + 1% Hel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Sheet6!$K$23:$K$26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Sheet6!$M$23:$M$26</c:f>
              <c:numCache>
                <c:formatCode>General</c:formatCode>
                <c:ptCount val="4"/>
                <c:pt idx="0">
                  <c:v>26.25</c:v>
                </c:pt>
                <c:pt idx="1">
                  <c:v>24.48</c:v>
                </c:pt>
                <c:pt idx="2">
                  <c:v>25.64</c:v>
                </c:pt>
                <c:pt idx="3">
                  <c:v>20.399999999999999</c:v>
                </c:pt>
              </c:numCache>
            </c:numRef>
          </c:yVal>
        </c:ser>
        <c:ser>
          <c:idx val="2"/>
          <c:order val="2"/>
          <c:tx>
            <c:strRef>
              <c:f>Sheet6!$N$22</c:f>
              <c:strCache>
                <c:ptCount val="1"/>
                <c:pt idx="0">
                  <c:v>E187 + 6% Hel 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Sheet6!$K$23:$K$26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Sheet6!$N$23:$N$26</c:f>
              <c:numCache>
                <c:formatCode>General</c:formatCode>
                <c:ptCount val="4"/>
                <c:pt idx="0">
                  <c:v>17.28</c:v>
                </c:pt>
                <c:pt idx="1">
                  <c:v>13.99</c:v>
                </c:pt>
                <c:pt idx="2">
                  <c:v>20.7</c:v>
                </c:pt>
                <c:pt idx="3">
                  <c:v>20.12</c:v>
                </c:pt>
              </c:numCache>
            </c:numRef>
          </c:yVal>
        </c:ser>
        <c:axId val="178915968"/>
        <c:axId val="178925952"/>
      </c:scatterChart>
      <c:valAx>
        <c:axId val="178915968"/>
        <c:scaling>
          <c:orientation val="minMax"/>
        </c:scaling>
        <c:axPos val="b"/>
        <c:numFmt formatCode="General" sourceLinked="1"/>
        <c:tickLblPos val="nextTo"/>
        <c:crossAx val="178925952"/>
        <c:crosses val="autoZero"/>
        <c:crossBetween val="midCat"/>
      </c:valAx>
      <c:valAx>
        <c:axId val="178925952"/>
        <c:scaling>
          <c:orientation val="minMax"/>
        </c:scaling>
        <c:axPos val="l"/>
        <c:majorGridlines/>
        <c:numFmt formatCode="General" sourceLinked="1"/>
        <c:tickLblPos val="nextTo"/>
        <c:crossAx val="17891596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'H1'!$I$17</c:f>
              <c:strCache>
                <c:ptCount val="1"/>
                <c:pt idx="0">
                  <c:v>E240</c:v>
                </c:pt>
              </c:strCache>
            </c:strRef>
          </c:tx>
          <c:spPr>
            <a:ln w="28575">
              <a:noFill/>
            </a:ln>
          </c:spPr>
          <c:xVal>
            <c:numRef>
              <c:f>'H1'!$H$18:$H$23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'H1'!$I$18:$I$23</c:f>
              <c:numCache>
                <c:formatCode>General</c:formatCode>
                <c:ptCount val="6"/>
                <c:pt idx="0">
                  <c:v>19.3</c:v>
                </c:pt>
                <c:pt idx="1">
                  <c:v>32.5</c:v>
                </c:pt>
                <c:pt idx="2">
                  <c:v>52.7</c:v>
                </c:pt>
                <c:pt idx="3">
                  <c:v>96.95</c:v>
                </c:pt>
                <c:pt idx="4">
                  <c:v>124.03</c:v>
                </c:pt>
                <c:pt idx="5">
                  <c:v>447</c:v>
                </c:pt>
              </c:numCache>
            </c:numRef>
          </c:yVal>
        </c:ser>
        <c:ser>
          <c:idx val="1"/>
          <c:order val="1"/>
          <c:tx>
            <c:strRef>
              <c:f>'H1'!$J$17</c:f>
              <c:strCache>
                <c:ptCount val="1"/>
                <c:pt idx="0">
                  <c:v>E240 + 1%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'H1'!$H$18:$H$23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'H1'!$J$18:$J$23</c:f>
              <c:numCache>
                <c:formatCode>General</c:formatCode>
                <c:ptCount val="6"/>
                <c:pt idx="0">
                  <c:v>5.81</c:v>
                </c:pt>
                <c:pt idx="1">
                  <c:v>9.93</c:v>
                </c:pt>
                <c:pt idx="2">
                  <c:v>12.18</c:v>
                </c:pt>
                <c:pt idx="3">
                  <c:v>25.42</c:v>
                </c:pt>
                <c:pt idx="4">
                  <c:v>32.33</c:v>
                </c:pt>
                <c:pt idx="5">
                  <c:v>258.27999999999997</c:v>
                </c:pt>
              </c:numCache>
            </c:numRef>
          </c:yVal>
        </c:ser>
        <c:axId val="166607872"/>
        <c:axId val="166630144"/>
      </c:scatterChart>
      <c:valAx>
        <c:axId val="166607872"/>
        <c:scaling>
          <c:orientation val="minMax"/>
        </c:scaling>
        <c:axPos val="b"/>
        <c:numFmt formatCode="General" sourceLinked="1"/>
        <c:tickLblPos val="nextTo"/>
        <c:crossAx val="166630144"/>
        <c:crosses val="autoZero"/>
        <c:crossBetween val="midCat"/>
      </c:valAx>
      <c:valAx>
        <c:axId val="166630144"/>
        <c:scaling>
          <c:orientation val="minMax"/>
        </c:scaling>
        <c:axPos val="l"/>
        <c:majorGridlines/>
        <c:numFmt formatCode="General" sourceLinked="1"/>
        <c:tickLblPos val="nextTo"/>
        <c:crossAx val="166607872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'E187'!$J$1</c:f>
              <c:strCache>
                <c:ptCount val="1"/>
                <c:pt idx="0">
                  <c:v>E187</c:v>
                </c:pt>
              </c:strCache>
            </c:strRef>
          </c:tx>
          <c:spPr>
            <a:ln w="28575">
              <a:noFill/>
            </a:ln>
          </c:spPr>
          <c:xVal>
            <c:numRef>
              <c:f>'E187'!$I$2:$I$7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'E187'!$J$2:$J$7</c:f>
              <c:numCache>
                <c:formatCode>General</c:formatCode>
                <c:ptCount val="6"/>
                <c:pt idx="0">
                  <c:v>41.54</c:v>
                </c:pt>
                <c:pt idx="1">
                  <c:v>54.35</c:v>
                </c:pt>
                <c:pt idx="2">
                  <c:v>111.61</c:v>
                </c:pt>
                <c:pt idx="3">
                  <c:v>136.38</c:v>
                </c:pt>
                <c:pt idx="4">
                  <c:v>267</c:v>
                </c:pt>
                <c:pt idx="5">
                  <c:v>721</c:v>
                </c:pt>
              </c:numCache>
            </c:numRef>
          </c:yVal>
        </c:ser>
        <c:ser>
          <c:idx val="1"/>
          <c:order val="1"/>
          <c:tx>
            <c:strRef>
              <c:f>'E187'!$K$1</c:f>
              <c:strCache>
                <c:ptCount val="1"/>
                <c:pt idx="0">
                  <c:v>E187 + 1%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'E187'!$I$2:$I$7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'E187'!$K$2:$K$7</c:f>
              <c:numCache>
                <c:formatCode>General</c:formatCode>
                <c:ptCount val="6"/>
                <c:pt idx="0">
                  <c:v>21.44</c:v>
                </c:pt>
                <c:pt idx="1">
                  <c:v>31.5</c:v>
                </c:pt>
                <c:pt idx="2">
                  <c:v>72.14</c:v>
                </c:pt>
                <c:pt idx="3">
                  <c:v>87.32</c:v>
                </c:pt>
                <c:pt idx="4">
                  <c:v>154.05000000000001</c:v>
                </c:pt>
                <c:pt idx="5">
                  <c:v>538.5</c:v>
                </c:pt>
              </c:numCache>
            </c:numRef>
          </c:yVal>
        </c:ser>
        <c:ser>
          <c:idx val="2"/>
          <c:order val="2"/>
          <c:tx>
            <c:strRef>
              <c:f>'E187'!$L$1</c:f>
              <c:strCache>
                <c:ptCount val="1"/>
                <c:pt idx="0">
                  <c:v>E187 + 6%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'E187'!$I$2:$I$7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'E187'!$L$2:$L$7</c:f>
              <c:numCache>
                <c:formatCode>General</c:formatCode>
                <c:ptCount val="6"/>
                <c:pt idx="0">
                  <c:v>7.56</c:v>
                </c:pt>
                <c:pt idx="1">
                  <c:v>0</c:v>
                </c:pt>
                <c:pt idx="2">
                  <c:v>15.72</c:v>
                </c:pt>
                <c:pt idx="3">
                  <c:v>31.95</c:v>
                </c:pt>
                <c:pt idx="4">
                  <c:v>46.24</c:v>
                </c:pt>
                <c:pt idx="5">
                  <c:v>243.51</c:v>
                </c:pt>
              </c:numCache>
            </c:numRef>
          </c:yVal>
        </c:ser>
        <c:axId val="169301888"/>
        <c:axId val="169303424"/>
      </c:scatterChart>
      <c:valAx>
        <c:axId val="169301888"/>
        <c:scaling>
          <c:orientation val="minMax"/>
        </c:scaling>
        <c:axPos val="b"/>
        <c:numFmt formatCode="General" sourceLinked="1"/>
        <c:tickLblPos val="nextTo"/>
        <c:crossAx val="169303424"/>
        <c:crosses val="autoZero"/>
        <c:crossBetween val="midCat"/>
      </c:valAx>
      <c:valAx>
        <c:axId val="169303424"/>
        <c:scaling>
          <c:orientation val="minMax"/>
        </c:scaling>
        <c:axPos val="l"/>
        <c:majorGridlines/>
        <c:numFmt formatCode="General" sourceLinked="1"/>
        <c:tickLblPos val="nextTo"/>
        <c:crossAx val="1693018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'E187'!$J$9</c:f>
              <c:strCache>
                <c:ptCount val="1"/>
                <c:pt idx="0">
                  <c:v>E187</c:v>
                </c:pt>
              </c:strCache>
            </c:strRef>
          </c:tx>
          <c:spPr>
            <a:ln w="28575">
              <a:noFill/>
            </a:ln>
          </c:spPr>
          <c:xVal>
            <c:numRef>
              <c:f>'E187'!$I$10:$I$13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'E187'!$J$10:$J$13</c:f>
              <c:numCache>
                <c:formatCode>General</c:formatCode>
                <c:ptCount val="4"/>
                <c:pt idx="0">
                  <c:v>41.54</c:v>
                </c:pt>
                <c:pt idx="1">
                  <c:v>54.35</c:v>
                </c:pt>
                <c:pt idx="2">
                  <c:v>111.61</c:v>
                </c:pt>
                <c:pt idx="3">
                  <c:v>136.68</c:v>
                </c:pt>
              </c:numCache>
            </c:numRef>
          </c:yVal>
        </c:ser>
        <c:ser>
          <c:idx val="1"/>
          <c:order val="1"/>
          <c:tx>
            <c:strRef>
              <c:f>'E187'!$K$9</c:f>
              <c:strCache>
                <c:ptCount val="1"/>
                <c:pt idx="0">
                  <c:v>E187 + 1% Hel</c:v>
                </c:pt>
              </c:strCache>
            </c:strRef>
          </c:tx>
          <c:spPr>
            <a:ln w="28575">
              <a:noFill/>
            </a:ln>
          </c:spPr>
          <c:xVal>
            <c:numRef>
              <c:f>'E187'!$I$10:$I$13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'E187'!$K$10:$K$13</c:f>
              <c:numCache>
                <c:formatCode>General</c:formatCode>
                <c:ptCount val="4"/>
                <c:pt idx="0">
                  <c:v>26.25</c:v>
                </c:pt>
                <c:pt idx="1">
                  <c:v>40.81</c:v>
                </c:pt>
                <c:pt idx="2">
                  <c:v>63.35</c:v>
                </c:pt>
                <c:pt idx="3">
                  <c:v>61.49</c:v>
                </c:pt>
              </c:numCache>
            </c:numRef>
          </c:yVal>
        </c:ser>
        <c:ser>
          <c:idx val="2"/>
          <c:order val="2"/>
          <c:tx>
            <c:strRef>
              <c:f>'E187'!$L$9</c:f>
              <c:strCache>
                <c:ptCount val="1"/>
                <c:pt idx="0">
                  <c:v>E187 + 6% Hel</c:v>
                </c:pt>
              </c:strCache>
            </c:strRef>
          </c:tx>
          <c:spPr>
            <a:ln w="28575">
              <a:noFill/>
            </a:ln>
          </c:spPr>
          <c:xVal>
            <c:numRef>
              <c:f>'E187'!$I$10:$I$13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'E187'!$L$10:$L$13</c:f>
              <c:numCache>
                <c:formatCode>General</c:formatCode>
                <c:ptCount val="4"/>
                <c:pt idx="0">
                  <c:v>17.28</c:v>
                </c:pt>
                <c:pt idx="1">
                  <c:v>17.05</c:v>
                </c:pt>
                <c:pt idx="2">
                  <c:v>26.09</c:v>
                </c:pt>
                <c:pt idx="3">
                  <c:v>43.48</c:v>
                </c:pt>
              </c:numCache>
            </c:numRef>
          </c:yVal>
        </c:ser>
        <c:axId val="169337216"/>
        <c:axId val="169338752"/>
      </c:scatterChart>
      <c:valAx>
        <c:axId val="169337216"/>
        <c:scaling>
          <c:orientation val="minMax"/>
        </c:scaling>
        <c:axPos val="b"/>
        <c:numFmt formatCode="General" sourceLinked="1"/>
        <c:tickLblPos val="nextTo"/>
        <c:crossAx val="169338752"/>
        <c:crosses val="autoZero"/>
        <c:crossBetween val="midCat"/>
      </c:valAx>
      <c:valAx>
        <c:axId val="169338752"/>
        <c:scaling>
          <c:orientation val="minMax"/>
        </c:scaling>
        <c:axPos val="l"/>
        <c:majorGridlines/>
        <c:numFmt formatCode="General" sourceLinked="1"/>
        <c:tickLblPos val="nextTo"/>
        <c:crossAx val="1693372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'E187'!$J$15</c:f>
              <c:strCache>
                <c:ptCount val="1"/>
                <c:pt idx="0">
                  <c:v>E187 </c:v>
                </c:pt>
              </c:strCache>
            </c:strRef>
          </c:tx>
          <c:spPr>
            <a:ln w="28575">
              <a:noFill/>
            </a:ln>
          </c:spPr>
          <c:xVal>
            <c:numRef>
              <c:f>'E187'!$I$16:$I$19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'E187'!$J$16:$J$19</c:f>
              <c:numCache>
                <c:formatCode>General</c:formatCode>
                <c:ptCount val="4"/>
                <c:pt idx="0">
                  <c:v>41.54</c:v>
                </c:pt>
                <c:pt idx="1">
                  <c:v>54.35</c:v>
                </c:pt>
                <c:pt idx="2">
                  <c:v>111.61</c:v>
                </c:pt>
                <c:pt idx="3">
                  <c:v>136.68</c:v>
                </c:pt>
              </c:numCache>
            </c:numRef>
          </c:yVal>
        </c:ser>
        <c:ser>
          <c:idx val="1"/>
          <c:order val="1"/>
          <c:tx>
            <c:strRef>
              <c:f>'E187'!$K$15</c:f>
              <c:strCache>
                <c:ptCount val="1"/>
                <c:pt idx="0">
                  <c:v>E187 + 1% Vik</c:v>
                </c:pt>
              </c:strCache>
            </c:strRef>
          </c:tx>
          <c:spPr>
            <a:ln w="28575">
              <a:noFill/>
            </a:ln>
          </c:spPr>
          <c:xVal>
            <c:numRef>
              <c:f>'E187'!$I$16:$I$19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'E187'!$K$16:$K$19</c:f>
              <c:numCache>
                <c:formatCode>General</c:formatCode>
                <c:ptCount val="4"/>
                <c:pt idx="0">
                  <c:v>23.71</c:v>
                </c:pt>
                <c:pt idx="1">
                  <c:v>38.130000000000003</c:v>
                </c:pt>
                <c:pt idx="2">
                  <c:v>60.17</c:v>
                </c:pt>
                <c:pt idx="3">
                  <c:v>84.74</c:v>
                </c:pt>
              </c:numCache>
            </c:numRef>
          </c:yVal>
        </c:ser>
        <c:ser>
          <c:idx val="2"/>
          <c:order val="2"/>
          <c:tx>
            <c:strRef>
              <c:f>'E187'!$L$15</c:f>
              <c:strCache>
                <c:ptCount val="1"/>
                <c:pt idx="0">
                  <c:v>E187 + 6% Vik</c:v>
                </c:pt>
              </c:strCache>
            </c:strRef>
          </c:tx>
          <c:spPr>
            <a:ln w="28575">
              <a:noFill/>
            </a:ln>
          </c:spPr>
          <c:xVal>
            <c:numRef>
              <c:f>'E187'!$I$16:$I$19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'E187'!$L$16:$L$19</c:f>
              <c:numCache>
                <c:formatCode>General</c:formatCode>
                <c:ptCount val="4"/>
                <c:pt idx="0">
                  <c:v>18.02</c:v>
                </c:pt>
                <c:pt idx="1">
                  <c:v>18.850000000000001</c:v>
                </c:pt>
                <c:pt idx="2">
                  <c:v>27.53</c:v>
                </c:pt>
                <c:pt idx="3">
                  <c:v>35.5</c:v>
                </c:pt>
              </c:numCache>
            </c:numRef>
          </c:yVal>
        </c:ser>
        <c:axId val="168974976"/>
        <c:axId val="168993152"/>
      </c:scatterChart>
      <c:valAx>
        <c:axId val="168974976"/>
        <c:scaling>
          <c:orientation val="minMax"/>
        </c:scaling>
        <c:axPos val="b"/>
        <c:numFmt formatCode="General" sourceLinked="1"/>
        <c:tickLblPos val="nextTo"/>
        <c:crossAx val="168993152"/>
        <c:crosses val="autoZero"/>
        <c:crossBetween val="midCat"/>
      </c:valAx>
      <c:valAx>
        <c:axId val="168993152"/>
        <c:scaling>
          <c:orientation val="minMax"/>
        </c:scaling>
        <c:axPos val="l"/>
        <c:majorGridlines/>
        <c:numFmt formatCode="General" sourceLinked="1"/>
        <c:tickLblPos val="nextTo"/>
        <c:crossAx val="1689749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'E239'!$B$46</c:f>
              <c:strCache>
                <c:ptCount val="1"/>
                <c:pt idx="0">
                  <c:v>E239</c:v>
                </c:pt>
              </c:strCache>
            </c:strRef>
          </c:tx>
          <c:spPr>
            <a:ln w="28575">
              <a:noFill/>
            </a:ln>
          </c:spPr>
          <c:xVal>
            <c:numRef>
              <c:f>'E239'!$A$47:$A$52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'E239'!$B$47:$B$52</c:f>
              <c:numCache>
                <c:formatCode>General</c:formatCode>
                <c:ptCount val="6"/>
                <c:pt idx="0">
                  <c:v>17.63</c:v>
                </c:pt>
                <c:pt idx="1">
                  <c:v>35.630000000000003</c:v>
                </c:pt>
                <c:pt idx="2">
                  <c:v>70.87</c:v>
                </c:pt>
                <c:pt idx="3">
                  <c:v>61.54</c:v>
                </c:pt>
                <c:pt idx="4">
                  <c:v>156.28</c:v>
                </c:pt>
                <c:pt idx="5">
                  <c:v>557.15</c:v>
                </c:pt>
              </c:numCache>
            </c:numRef>
          </c:yVal>
        </c:ser>
        <c:ser>
          <c:idx val="1"/>
          <c:order val="1"/>
          <c:tx>
            <c:strRef>
              <c:f>'E239'!$C$46</c:f>
              <c:strCache>
                <c:ptCount val="1"/>
                <c:pt idx="0">
                  <c:v>E239 + 1%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'E239'!$A$47:$A$52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'E239'!$C$47:$C$52</c:f>
              <c:numCache>
                <c:formatCode>General</c:formatCode>
                <c:ptCount val="6"/>
                <c:pt idx="0">
                  <c:v>5.05</c:v>
                </c:pt>
                <c:pt idx="1">
                  <c:v>21.45</c:v>
                </c:pt>
                <c:pt idx="2">
                  <c:v>31.51</c:v>
                </c:pt>
                <c:pt idx="3">
                  <c:v>16.66</c:v>
                </c:pt>
                <c:pt idx="4">
                  <c:v>54.94</c:v>
                </c:pt>
                <c:pt idx="5">
                  <c:v>418.58</c:v>
                </c:pt>
              </c:numCache>
            </c:numRef>
          </c:yVal>
        </c:ser>
        <c:ser>
          <c:idx val="2"/>
          <c:order val="2"/>
          <c:tx>
            <c:strRef>
              <c:f>'E239'!$D$46</c:f>
              <c:strCache>
                <c:ptCount val="1"/>
                <c:pt idx="0">
                  <c:v>E239 + 6%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'E239'!$A$47:$A$52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'E239'!$D$47:$D$52</c:f>
              <c:numCache>
                <c:formatCode>General</c:formatCode>
                <c:ptCount val="6"/>
                <c:pt idx="0">
                  <c:v>2.42</c:v>
                </c:pt>
                <c:pt idx="1">
                  <c:v>3.29</c:v>
                </c:pt>
                <c:pt idx="2">
                  <c:v>0</c:v>
                </c:pt>
                <c:pt idx="3">
                  <c:v>3.86</c:v>
                </c:pt>
                <c:pt idx="4">
                  <c:v>8.31</c:v>
                </c:pt>
                <c:pt idx="5">
                  <c:v>112.97</c:v>
                </c:pt>
              </c:numCache>
            </c:numRef>
          </c:yVal>
        </c:ser>
        <c:axId val="169395328"/>
        <c:axId val="169396864"/>
      </c:scatterChart>
      <c:valAx>
        <c:axId val="169395328"/>
        <c:scaling>
          <c:orientation val="minMax"/>
        </c:scaling>
        <c:axPos val="b"/>
        <c:numFmt formatCode="General" sourceLinked="1"/>
        <c:tickLblPos val="nextTo"/>
        <c:crossAx val="169396864"/>
        <c:crosses val="autoZero"/>
        <c:crossBetween val="midCat"/>
      </c:valAx>
      <c:valAx>
        <c:axId val="169396864"/>
        <c:scaling>
          <c:orientation val="minMax"/>
        </c:scaling>
        <c:axPos val="l"/>
        <c:majorGridlines/>
        <c:numFmt formatCode="General" sourceLinked="1"/>
        <c:tickLblPos val="nextTo"/>
        <c:crossAx val="1693953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'E240'!$J$1</c:f>
              <c:strCache>
                <c:ptCount val="1"/>
                <c:pt idx="0">
                  <c:v>E240</c:v>
                </c:pt>
              </c:strCache>
            </c:strRef>
          </c:tx>
          <c:spPr>
            <a:ln w="28575">
              <a:noFill/>
            </a:ln>
          </c:spPr>
          <c:xVal>
            <c:numRef>
              <c:f>'E240'!$I$2:$I$7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'E240'!$J$2:$J$7</c:f>
              <c:numCache>
                <c:formatCode>General</c:formatCode>
                <c:ptCount val="6"/>
                <c:pt idx="0">
                  <c:v>19.3</c:v>
                </c:pt>
                <c:pt idx="1">
                  <c:v>46.33</c:v>
                </c:pt>
                <c:pt idx="2">
                  <c:v>73.73</c:v>
                </c:pt>
                <c:pt idx="3">
                  <c:v>158.05000000000001</c:v>
                </c:pt>
                <c:pt idx="4">
                  <c:v>132.62</c:v>
                </c:pt>
                <c:pt idx="5">
                  <c:v>500.67</c:v>
                </c:pt>
              </c:numCache>
            </c:numRef>
          </c:yVal>
        </c:ser>
        <c:ser>
          <c:idx val="1"/>
          <c:order val="1"/>
          <c:tx>
            <c:strRef>
              <c:f>'E240'!$K$1</c:f>
              <c:strCache>
                <c:ptCount val="1"/>
                <c:pt idx="0">
                  <c:v>E240 + 1%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'E240'!$I$2:$I$7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'E240'!$K$2:$K$7</c:f>
              <c:numCache>
                <c:formatCode>General</c:formatCode>
                <c:ptCount val="6"/>
                <c:pt idx="0">
                  <c:v>5.81</c:v>
                </c:pt>
                <c:pt idx="1">
                  <c:v>21.42</c:v>
                </c:pt>
                <c:pt idx="2">
                  <c:v>45.95</c:v>
                </c:pt>
                <c:pt idx="3">
                  <c:v>45.6</c:v>
                </c:pt>
                <c:pt idx="4">
                  <c:v>61.32</c:v>
                </c:pt>
                <c:pt idx="5">
                  <c:v>406.56</c:v>
                </c:pt>
              </c:numCache>
            </c:numRef>
          </c:yVal>
        </c:ser>
        <c:ser>
          <c:idx val="2"/>
          <c:order val="2"/>
          <c:tx>
            <c:strRef>
              <c:f>'E240'!$L$1</c:f>
              <c:strCache>
                <c:ptCount val="1"/>
                <c:pt idx="0">
                  <c:v>E240 + 6%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'E240'!$I$2:$I$7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28</c:v>
                </c:pt>
              </c:numCache>
            </c:numRef>
          </c:xVal>
          <c:yVal>
            <c:numRef>
              <c:f>'E240'!$L$2:$L$7</c:f>
              <c:numCache>
                <c:formatCode>General</c:formatCode>
                <c:ptCount val="6"/>
                <c:pt idx="0">
                  <c:v>0</c:v>
                </c:pt>
                <c:pt idx="1">
                  <c:v>7.12</c:v>
                </c:pt>
                <c:pt idx="2">
                  <c:v>7.53</c:v>
                </c:pt>
                <c:pt idx="3">
                  <c:v>5.27</c:v>
                </c:pt>
                <c:pt idx="4">
                  <c:v>11.43</c:v>
                </c:pt>
                <c:pt idx="5">
                  <c:v>144</c:v>
                </c:pt>
              </c:numCache>
            </c:numRef>
          </c:yVal>
        </c:ser>
        <c:axId val="169459712"/>
        <c:axId val="169461248"/>
      </c:scatterChart>
      <c:valAx>
        <c:axId val="169459712"/>
        <c:scaling>
          <c:orientation val="minMax"/>
        </c:scaling>
        <c:axPos val="b"/>
        <c:numFmt formatCode="General" sourceLinked="1"/>
        <c:tickLblPos val="nextTo"/>
        <c:crossAx val="169461248"/>
        <c:crosses val="autoZero"/>
        <c:crossBetween val="midCat"/>
      </c:valAx>
      <c:valAx>
        <c:axId val="169461248"/>
        <c:scaling>
          <c:orientation val="minMax"/>
        </c:scaling>
        <c:axPos val="l"/>
        <c:majorGridlines/>
        <c:numFmt formatCode="General" sourceLinked="1"/>
        <c:tickLblPos val="nextTo"/>
        <c:crossAx val="1694597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'E240'!$J$9</c:f>
              <c:strCache>
                <c:ptCount val="1"/>
                <c:pt idx="0">
                  <c:v>E240</c:v>
                </c:pt>
              </c:strCache>
            </c:strRef>
          </c:tx>
          <c:spPr>
            <a:ln w="28575">
              <a:noFill/>
            </a:ln>
          </c:spPr>
          <c:xVal>
            <c:numRef>
              <c:f>'E240'!$I$10:$I$13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'E240'!$J$10:$J$13</c:f>
              <c:numCache>
                <c:formatCode>General</c:formatCode>
                <c:ptCount val="4"/>
                <c:pt idx="0">
                  <c:v>19.3</c:v>
                </c:pt>
                <c:pt idx="1">
                  <c:v>46.33</c:v>
                </c:pt>
                <c:pt idx="2">
                  <c:v>73.73</c:v>
                </c:pt>
                <c:pt idx="3">
                  <c:v>158.05000000000001</c:v>
                </c:pt>
              </c:numCache>
            </c:numRef>
          </c:yVal>
        </c:ser>
        <c:ser>
          <c:idx val="1"/>
          <c:order val="1"/>
          <c:tx>
            <c:strRef>
              <c:f>'E240'!$K$9</c:f>
              <c:strCache>
                <c:ptCount val="1"/>
                <c:pt idx="0">
                  <c:v>E240 + 1% Vik</c:v>
                </c:pt>
              </c:strCache>
            </c:strRef>
          </c:tx>
          <c:spPr>
            <a:ln w="28575">
              <a:noFill/>
            </a:ln>
          </c:spPr>
          <c:xVal>
            <c:numRef>
              <c:f>'E240'!$I$10:$I$13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'E240'!$K$10:$K$13</c:f>
              <c:numCache>
                <c:formatCode>General</c:formatCode>
                <c:ptCount val="4"/>
                <c:pt idx="0">
                  <c:v>22.96</c:v>
                </c:pt>
                <c:pt idx="1">
                  <c:v>28.4</c:v>
                </c:pt>
                <c:pt idx="2">
                  <c:v>39.69</c:v>
                </c:pt>
                <c:pt idx="3">
                  <c:v>63.02</c:v>
                </c:pt>
              </c:numCache>
            </c:numRef>
          </c:yVal>
        </c:ser>
        <c:ser>
          <c:idx val="2"/>
          <c:order val="2"/>
          <c:tx>
            <c:strRef>
              <c:f>'E240'!$L$9</c:f>
              <c:strCache>
                <c:ptCount val="1"/>
                <c:pt idx="0">
                  <c:v>E240 + 6% Vik </c:v>
                </c:pt>
              </c:strCache>
            </c:strRef>
          </c:tx>
          <c:spPr>
            <a:ln w="28575">
              <a:noFill/>
            </a:ln>
          </c:spPr>
          <c:xVal>
            <c:numRef>
              <c:f>'E240'!$I$10:$I$13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'E240'!$L$10:$L$13</c:f>
              <c:numCache>
                <c:formatCode>General</c:formatCode>
                <c:ptCount val="4"/>
                <c:pt idx="0">
                  <c:v>20.02</c:v>
                </c:pt>
                <c:pt idx="1">
                  <c:v>16.59</c:v>
                </c:pt>
                <c:pt idx="2">
                  <c:v>27.55</c:v>
                </c:pt>
                <c:pt idx="3">
                  <c:v>32.97</c:v>
                </c:pt>
              </c:numCache>
            </c:numRef>
          </c:yVal>
        </c:ser>
        <c:axId val="169490688"/>
        <c:axId val="169496576"/>
      </c:scatterChart>
      <c:valAx>
        <c:axId val="169490688"/>
        <c:scaling>
          <c:orientation val="minMax"/>
        </c:scaling>
        <c:axPos val="b"/>
        <c:numFmt formatCode="General" sourceLinked="1"/>
        <c:tickLblPos val="nextTo"/>
        <c:crossAx val="169496576"/>
        <c:crosses val="autoZero"/>
        <c:crossBetween val="midCat"/>
      </c:valAx>
      <c:valAx>
        <c:axId val="169496576"/>
        <c:scaling>
          <c:orientation val="minMax"/>
        </c:scaling>
        <c:axPos val="l"/>
        <c:majorGridlines/>
        <c:numFmt formatCode="General" sourceLinked="1"/>
        <c:tickLblPos val="nextTo"/>
        <c:crossAx val="1694906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13" Type="http://schemas.openxmlformats.org/officeDocument/2006/relationships/chart" Target="../charts/chart23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12" Type="http://schemas.openxmlformats.org/officeDocument/2006/relationships/chart" Target="../charts/chart22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11" Type="http://schemas.openxmlformats.org/officeDocument/2006/relationships/chart" Target="../charts/chart21.xml"/><Relationship Id="rId5" Type="http://schemas.openxmlformats.org/officeDocument/2006/relationships/chart" Target="../charts/chart15.xml"/><Relationship Id="rId10" Type="http://schemas.openxmlformats.org/officeDocument/2006/relationships/chart" Target="../charts/chart20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Relationship Id="rId1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1</xdr:row>
      <xdr:rowOff>95250</xdr:rowOff>
    </xdr:from>
    <xdr:to>
      <xdr:col>6</xdr:col>
      <xdr:colOff>1343025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447675</xdr:colOff>
      <xdr:row>16</xdr:row>
      <xdr:rowOff>152400</xdr:rowOff>
    </xdr:from>
    <xdr:to>
      <xdr:col>6</xdr:col>
      <xdr:colOff>1314450</xdr:colOff>
      <xdr:row>31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542925</xdr:colOff>
      <xdr:row>52</xdr:row>
      <xdr:rowOff>152400</xdr:rowOff>
    </xdr:from>
    <xdr:to>
      <xdr:col>5</xdr:col>
      <xdr:colOff>638175</xdr:colOff>
      <xdr:row>67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85725</xdr:rowOff>
    </xdr:from>
    <xdr:to>
      <xdr:col>7</xdr:col>
      <xdr:colOff>419100</xdr:colOff>
      <xdr:row>14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342900</xdr:colOff>
      <xdr:row>15</xdr:row>
      <xdr:rowOff>133350</xdr:rowOff>
    </xdr:from>
    <xdr:to>
      <xdr:col>7</xdr:col>
      <xdr:colOff>390525</xdr:colOff>
      <xdr:row>30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485775</xdr:colOff>
      <xdr:row>31</xdr:row>
      <xdr:rowOff>104775</xdr:rowOff>
    </xdr:from>
    <xdr:to>
      <xdr:col>7</xdr:col>
      <xdr:colOff>533400</xdr:colOff>
      <xdr:row>45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54</xdr:row>
      <xdr:rowOff>123825</xdr:rowOff>
    </xdr:from>
    <xdr:to>
      <xdr:col>6</xdr:col>
      <xdr:colOff>57150</xdr:colOff>
      <xdr:row>69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0</xdr:row>
      <xdr:rowOff>95250</xdr:rowOff>
    </xdr:from>
    <xdr:to>
      <xdr:col>7</xdr:col>
      <xdr:colOff>552450</xdr:colOff>
      <xdr:row>14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228600</xdr:colOff>
      <xdr:row>15</xdr:row>
      <xdr:rowOff>114300</xdr:rowOff>
    </xdr:from>
    <xdr:to>
      <xdr:col>7</xdr:col>
      <xdr:colOff>533400</xdr:colOff>
      <xdr:row>30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285750</xdr:colOff>
      <xdr:row>30</xdr:row>
      <xdr:rowOff>104775</xdr:rowOff>
    </xdr:from>
    <xdr:to>
      <xdr:col>7</xdr:col>
      <xdr:colOff>590550</xdr:colOff>
      <xdr:row>44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200025</xdr:colOff>
      <xdr:row>0</xdr:row>
      <xdr:rowOff>0</xdr:rowOff>
    </xdr:from>
    <xdr:to>
      <xdr:col>23</xdr:col>
      <xdr:colOff>504825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514350</xdr:colOff>
      <xdr:row>0</xdr:row>
      <xdr:rowOff>0</xdr:rowOff>
    </xdr:from>
    <xdr:to>
      <xdr:col>32</xdr:col>
      <xdr:colOff>209550</xdr:colOff>
      <xdr:row>14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9525</xdr:colOff>
      <xdr:row>0</xdr:row>
      <xdr:rowOff>0</xdr:rowOff>
    </xdr:from>
    <xdr:to>
      <xdr:col>40</xdr:col>
      <xdr:colOff>314325</xdr:colOff>
      <xdr:row>14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133350</xdr:colOff>
      <xdr:row>14</xdr:row>
      <xdr:rowOff>180975</xdr:rowOff>
    </xdr:from>
    <xdr:to>
      <xdr:col>23</xdr:col>
      <xdr:colOff>438150</xdr:colOff>
      <xdr:row>29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38100</xdr:colOff>
      <xdr:row>30</xdr:row>
      <xdr:rowOff>95250</xdr:rowOff>
    </xdr:from>
    <xdr:to>
      <xdr:col>23</xdr:col>
      <xdr:colOff>342900</xdr:colOff>
      <xdr:row>44</xdr:row>
      <xdr:rowOff>171450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24</xdr:col>
      <xdr:colOff>180975</xdr:colOff>
      <xdr:row>30</xdr:row>
      <xdr:rowOff>142875</xdr:rowOff>
    </xdr:from>
    <xdr:to>
      <xdr:col>31</xdr:col>
      <xdr:colOff>485775</xdr:colOff>
      <xdr:row>45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32</xdr:col>
      <xdr:colOff>285750</xdr:colOff>
      <xdr:row>30</xdr:row>
      <xdr:rowOff>95250</xdr:rowOff>
    </xdr:from>
    <xdr:to>
      <xdr:col>39</xdr:col>
      <xdr:colOff>590550</xdr:colOff>
      <xdr:row>44</xdr:row>
      <xdr:rowOff>171450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123825</xdr:colOff>
      <xdr:row>44</xdr:row>
      <xdr:rowOff>133350</xdr:rowOff>
    </xdr:from>
    <xdr:to>
      <xdr:col>6</xdr:col>
      <xdr:colOff>257175</xdr:colOff>
      <xdr:row>59</xdr:row>
      <xdr:rowOff>19050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60</xdr:row>
      <xdr:rowOff>19050</xdr:rowOff>
    </xdr:from>
    <xdr:to>
      <xdr:col>6</xdr:col>
      <xdr:colOff>304800</xdr:colOff>
      <xdr:row>74</xdr:row>
      <xdr:rowOff>95250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209550</xdr:colOff>
      <xdr:row>75</xdr:row>
      <xdr:rowOff>142875</xdr:rowOff>
    </xdr:from>
    <xdr:to>
      <xdr:col>6</xdr:col>
      <xdr:colOff>342900</xdr:colOff>
      <xdr:row>90</xdr:row>
      <xdr:rowOff>28575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409575</xdr:colOff>
      <xdr:row>45</xdr:row>
      <xdr:rowOff>19050</xdr:rowOff>
    </xdr:from>
    <xdr:to>
      <xdr:col>12</xdr:col>
      <xdr:colOff>790575</xdr:colOff>
      <xdr:row>59</xdr:row>
      <xdr:rowOff>95250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295275</xdr:colOff>
      <xdr:row>75</xdr:row>
      <xdr:rowOff>152400</xdr:rowOff>
    </xdr:from>
    <xdr:to>
      <xdr:col>13</xdr:col>
      <xdr:colOff>457200</xdr:colOff>
      <xdr:row>90</xdr:row>
      <xdr:rowOff>38100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352425</xdr:colOff>
      <xdr:row>75</xdr:row>
      <xdr:rowOff>171450</xdr:rowOff>
    </xdr:from>
    <xdr:to>
      <xdr:col>22</xdr:col>
      <xdr:colOff>47625</xdr:colOff>
      <xdr:row>90</xdr:row>
      <xdr:rowOff>57150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447675</xdr:colOff>
      <xdr:row>45</xdr:row>
      <xdr:rowOff>142875</xdr:rowOff>
    </xdr:from>
    <xdr:to>
      <xdr:col>21</xdr:col>
      <xdr:colOff>142875</xdr:colOff>
      <xdr:row>60</xdr:row>
      <xdr:rowOff>28575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action%20Rat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1 "/>
      <sheetName val="E187"/>
      <sheetName val="E239"/>
      <sheetName val="E240"/>
    </sheetNames>
    <sheetDataSet>
      <sheetData sheetId="0"/>
      <sheetData sheetId="1"/>
      <sheetData sheetId="2"/>
      <sheetData sheetId="3">
        <row r="33">
          <cell r="C33">
            <v>22.17</v>
          </cell>
        </row>
        <row r="34">
          <cell r="C34">
            <v>28.55</v>
          </cell>
        </row>
        <row r="35">
          <cell r="C35">
            <v>39.69</v>
          </cell>
        </row>
        <row r="36">
          <cell r="C36">
            <v>89.82</v>
          </cell>
        </row>
        <row r="38">
          <cell r="A38" t="str">
            <v>E240 + 6% Hel</v>
          </cell>
          <cell r="C38">
            <v>19.29</v>
          </cell>
        </row>
        <row r="39">
          <cell r="C39">
            <v>10.199999999999999</v>
          </cell>
        </row>
        <row r="40">
          <cell r="C40">
            <v>22.25</v>
          </cell>
        </row>
        <row r="41">
          <cell r="C41">
            <v>28.87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18"/>
  <sheetViews>
    <sheetView topLeftCell="A101" workbookViewId="0">
      <selection activeCell="H104" sqref="H104"/>
    </sheetView>
  </sheetViews>
  <sheetFormatPr defaultRowHeight="15"/>
  <cols>
    <col min="1" max="1" width="27.42578125" customWidth="1"/>
  </cols>
  <sheetData>
    <row r="2" spans="1: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1" t="s">
        <v>5</v>
      </c>
      <c r="B3" s="1">
        <v>9.9599999999999994E-2</v>
      </c>
      <c r="C3" s="1">
        <v>295</v>
      </c>
      <c r="D3" s="1">
        <v>16.07</v>
      </c>
      <c r="E3" s="1">
        <v>9.7790000000000002E-2</v>
      </c>
    </row>
    <row r="4" spans="1:5">
      <c r="A4" s="1" t="s">
        <v>6</v>
      </c>
      <c r="B4" s="1">
        <v>0.10249999999999999</v>
      </c>
      <c r="C4" s="1">
        <v>286</v>
      </c>
      <c r="D4" s="1">
        <v>16.07</v>
      </c>
      <c r="E4" s="1">
        <v>9.7790000000000002E-2</v>
      </c>
    </row>
    <row r="5" spans="1:5">
      <c r="A5" s="1" t="s">
        <v>7</v>
      </c>
      <c r="B5" s="1">
        <v>0.1017</v>
      </c>
      <c r="C5" s="1">
        <v>298</v>
      </c>
      <c r="D5" s="1">
        <v>16.07</v>
      </c>
      <c r="E5" s="1">
        <v>9.7790000000000002E-2</v>
      </c>
    </row>
    <row r="6" spans="1:5">
      <c r="A6" s="1" t="s">
        <v>8</v>
      </c>
      <c r="B6" s="1">
        <v>0.11940000000000001</v>
      </c>
      <c r="C6" s="1">
        <v>842</v>
      </c>
      <c r="D6" s="1">
        <v>16.07</v>
      </c>
      <c r="E6" s="1">
        <v>9.7790000000000002E-2</v>
      </c>
    </row>
    <row r="7" spans="1:5">
      <c r="A7" s="1" t="s">
        <v>9</v>
      </c>
      <c r="B7" s="1">
        <v>9.7600000000000006E-2</v>
      </c>
      <c r="C7" s="1">
        <v>752</v>
      </c>
      <c r="D7" s="1">
        <v>16.07</v>
      </c>
      <c r="E7" s="1">
        <v>9.7790000000000002E-2</v>
      </c>
    </row>
    <row r="8" spans="1:5">
      <c r="A8" s="1" t="s">
        <v>10</v>
      </c>
      <c r="B8" s="1">
        <v>0.1007</v>
      </c>
      <c r="C8" s="1">
        <v>788</v>
      </c>
      <c r="D8" s="1">
        <v>16.07</v>
      </c>
      <c r="E8" s="1">
        <v>9.7790000000000002E-2</v>
      </c>
    </row>
    <row r="9" spans="1:5">
      <c r="A9" s="1" t="s">
        <v>11</v>
      </c>
      <c r="B9" s="1">
        <v>0.1076</v>
      </c>
      <c r="C9" s="1">
        <v>178</v>
      </c>
      <c r="D9" s="1">
        <v>16.07</v>
      </c>
      <c r="E9" s="1">
        <v>9.7790000000000002E-2</v>
      </c>
    </row>
    <row r="10" spans="1:5">
      <c r="A10" s="1" t="s">
        <v>12</v>
      </c>
      <c r="B10" s="1">
        <v>0.11210000000000001</v>
      </c>
      <c r="C10" s="1">
        <v>200</v>
      </c>
      <c r="D10" s="1">
        <v>16.07</v>
      </c>
      <c r="E10" s="1">
        <v>9.7790000000000002E-2</v>
      </c>
    </row>
    <row r="11" spans="1:5">
      <c r="A11" s="1" t="s">
        <v>13</v>
      </c>
      <c r="B11" s="1">
        <v>0.1082</v>
      </c>
      <c r="C11" s="1">
        <v>187</v>
      </c>
      <c r="D11" s="1">
        <v>16.07</v>
      </c>
      <c r="E11" s="1">
        <v>9.7790000000000002E-2</v>
      </c>
    </row>
    <row r="12" spans="1:5">
      <c r="A12" s="1" t="s">
        <v>14</v>
      </c>
      <c r="B12" s="1">
        <v>0.10730000000000001</v>
      </c>
      <c r="C12" s="1">
        <v>590</v>
      </c>
      <c r="D12" s="1">
        <v>16.07</v>
      </c>
      <c r="E12" s="1">
        <v>9.7790000000000002E-2</v>
      </c>
    </row>
    <row r="13" spans="1:5">
      <c r="A13" s="1" t="s">
        <v>15</v>
      </c>
      <c r="B13" s="1">
        <v>0.1135</v>
      </c>
      <c r="C13" s="1">
        <v>650</v>
      </c>
      <c r="D13" s="1">
        <v>16.07</v>
      </c>
      <c r="E13" s="1">
        <v>9.7790000000000002E-2</v>
      </c>
    </row>
    <row r="14" spans="1:5">
      <c r="A14" s="1" t="s">
        <v>16</v>
      </c>
      <c r="B14" s="1">
        <v>8.8800000000000004E-2</v>
      </c>
      <c r="C14" s="1">
        <v>512</v>
      </c>
      <c r="D14" s="1">
        <v>16.07</v>
      </c>
      <c r="E14" s="1">
        <v>9.7790000000000002E-2</v>
      </c>
    </row>
    <row r="16" spans="1:5">
      <c r="A16" s="2" t="s">
        <v>0</v>
      </c>
      <c r="B16" s="2" t="s">
        <v>18</v>
      </c>
      <c r="C16" s="2" t="s">
        <v>17</v>
      </c>
      <c r="D16" s="2" t="s">
        <v>1</v>
      </c>
      <c r="E16" s="2" t="s">
        <v>4</v>
      </c>
    </row>
    <row r="17" spans="1:5">
      <c r="A17" s="2" t="s">
        <v>19</v>
      </c>
      <c r="B17" s="2">
        <v>146</v>
      </c>
      <c r="C17" s="2">
        <v>34.270000000000003</v>
      </c>
      <c r="D17" s="2">
        <v>0.12701000000000001</v>
      </c>
      <c r="E17" s="2">
        <v>8.7859999999999994E-2</v>
      </c>
    </row>
    <row r="18" spans="1:5">
      <c r="A18" s="2" t="s">
        <v>20</v>
      </c>
      <c r="B18" s="2">
        <v>130</v>
      </c>
      <c r="C18" s="2">
        <v>34.270000000000003</v>
      </c>
      <c r="D18" s="2">
        <v>0.10906</v>
      </c>
      <c r="E18" s="2">
        <v>8.7859999999999994E-2</v>
      </c>
    </row>
    <row r="19" spans="1:5">
      <c r="A19" s="2" t="s">
        <v>21</v>
      </c>
      <c r="B19" s="2">
        <v>134.6</v>
      </c>
      <c r="C19" s="2">
        <v>34.270000000000003</v>
      </c>
      <c r="D19" s="2">
        <v>0.10859000000000001</v>
      </c>
      <c r="E19" s="2">
        <v>8.7859999999999994E-2</v>
      </c>
    </row>
    <row r="20" spans="1:5">
      <c r="A20" s="2" t="s">
        <v>22</v>
      </c>
      <c r="B20" s="2">
        <v>55.8</v>
      </c>
      <c r="C20" s="2">
        <v>34.270000000000003</v>
      </c>
      <c r="D20" s="2">
        <v>0.11748</v>
      </c>
      <c r="E20" s="2">
        <v>8.7859999999999994E-2</v>
      </c>
    </row>
    <row r="21" spans="1:5">
      <c r="A21" s="2" t="s">
        <v>23</v>
      </c>
      <c r="B21" s="2">
        <v>50</v>
      </c>
      <c r="C21" s="2">
        <v>34.270000000000003</v>
      </c>
      <c r="D21" s="2">
        <v>0.10463</v>
      </c>
      <c r="E21" s="2">
        <v>8.7859999999999994E-2</v>
      </c>
    </row>
    <row r="22" spans="1:5">
      <c r="A22" s="2" t="s">
        <v>24</v>
      </c>
      <c r="B22" s="2">
        <v>57.8</v>
      </c>
      <c r="C22" s="2">
        <v>34.270000000000003</v>
      </c>
      <c r="D22" s="2">
        <v>0.12157999999999999</v>
      </c>
      <c r="E22" s="2">
        <v>8.7859999999999994E-2</v>
      </c>
    </row>
    <row r="24" spans="1:5">
      <c r="A24" s="2" t="s">
        <v>25</v>
      </c>
      <c r="B24" s="2">
        <v>196</v>
      </c>
      <c r="C24" s="2">
        <v>43.07</v>
      </c>
      <c r="D24" s="2">
        <v>0.10167</v>
      </c>
      <c r="E24" s="2">
        <v>8.7859999999999994E-2</v>
      </c>
    </row>
    <row r="25" spans="1:5">
      <c r="A25" s="2" t="s">
        <v>26</v>
      </c>
      <c r="B25" s="2">
        <v>192</v>
      </c>
      <c r="C25" s="2">
        <v>43.07</v>
      </c>
      <c r="D25" s="2">
        <v>0.10539999999999999</v>
      </c>
      <c r="E25" s="2">
        <v>8.7859999999999994E-2</v>
      </c>
    </row>
    <row r="26" spans="1:5">
      <c r="A26" s="2" t="s">
        <v>27</v>
      </c>
      <c r="B26" s="2">
        <v>200</v>
      </c>
      <c r="C26" s="2">
        <v>43.07</v>
      </c>
      <c r="D26" s="2">
        <v>0.11894</v>
      </c>
      <c r="E26" s="2">
        <v>8.7859999999999994E-2</v>
      </c>
    </row>
    <row r="27" spans="1:5">
      <c r="A27" s="2" t="s">
        <v>28</v>
      </c>
      <c r="B27" s="2">
        <v>170</v>
      </c>
      <c r="C27" s="2">
        <v>43.07</v>
      </c>
      <c r="D27" s="2">
        <v>0.10809000000000001</v>
      </c>
      <c r="E27" s="2">
        <v>8.7859999999999994E-2</v>
      </c>
    </row>
    <row r="28" spans="1:5">
      <c r="A28" s="2" t="s">
        <v>29</v>
      </c>
      <c r="B28" s="2">
        <v>156</v>
      </c>
      <c r="C28" s="2">
        <v>43.07</v>
      </c>
      <c r="D28" s="2">
        <v>9.708E-2</v>
      </c>
      <c r="E28" s="2">
        <v>8.7859999999999994E-2</v>
      </c>
    </row>
    <row r="29" spans="1:5">
      <c r="A29" s="2" t="s">
        <v>30</v>
      </c>
      <c r="B29" s="2">
        <v>230</v>
      </c>
      <c r="C29" s="2">
        <v>43.07</v>
      </c>
      <c r="D29" s="2">
        <v>0.11004</v>
      </c>
      <c r="E29" s="2">
        <v>8.7859999999999994E-2</v>
      </c>
    </row>
    <row r="31" spans="1:5">
      <c r="A31" s="3" t="s">
        <v>31</v>
      </c>
      <c r="B31" s="3"/>
      <c r="C31" s="3">
        <v>42</v>
      </c>
      <c r="D31" s="3">
        <v>15.5</v>
      </c>
      <c r="E31" s="3">
        <v>9.3711000000000003E-2</v>
      </c>
    </row>
    <row r="32" spans="1:5">
      <c r="A32" s="3" t="s">
        <v>32</v>
      </c>
      <c r="B32" s="3"/>
      <c r="C32" s="3">
        <v>54</v>
      </c>
      <c r="D32" s="3">
        <v>15.5</v>
      </c>
      <c r="E32" s="3">
        <v>9.3711000000000003E-2</v>
      </c>
    </row>
    <row r="33" spans="1:5">
      <c r="A33" s="3" t="s">
        <v>33</v>
      </c>
      <c r="B33" s="3"/>
      <c r="C33" s="3">
        <v>56</v>
      </c>
      <c r="D33" s="3">
        <v>15.5</v>
      </c>
      <c r="E33" s="3">
        <v>9.3711000000000003E-2</v>
      </c>
    </row>
    <row r="34" spans="1:5">
      <c r="A34" s="3" t="s">
        <v>34</v>
      </c>
      <c r="B34" s="3"/>
      <c r="C34" s="3">
        <v>34</v>
      </c>
      <c r="D34" s="3">
        <v>15.5</v>
      </c>
      <c r="E34" s="3">
        <v>9.3711000000000003E-2</v>
      </c>
    </row>
    <row r="35" spans="1:5">
      <c r="A35" s="3" t="s">
        <v>35</v>
      </c>
      <c r="B35" s="3"/>
      <c r="C35" s="3" t="s">
        <v>36</v>
      </c>
      <c r="D35" s="3">
        <v>15.5</v>
      </c>
      <c r="E35" s="3">
        <v>9.3711000000000003E-2</v>
      </c>
    </row>
    <row r="36" spans="1:5">
      <c r="A36" s="3" t="s">
        <v>37</v>
      </c>
      <c r="B36" s="3"/>
      <c r="C36" s="3" t="s">
        <v>36</v>
      </c>
      <c r="D36" s="3">
        <v>15.5</v>
      </c>
      <c r="E36" s="3">
        <v>9.3711000000000003E-2</v>
      </c>
    </row>
    <row r="37" spans="1:5">
      <c r="A37" s="3" t="s">
        <v>31</v>
      </c>
      <c r="B37" s="3"/>
      <c r="C37" s="3">
        <v>20</v>
      </c>
      <c r="D37" s="3">
        <v>15.5</v>
      </c>
      <c r="E37" s="3">
        <v>9.3711000000000003E-2</v>
      </c>
    </row>
    <row r="38" spans="1:5">
      <c r="A38" s="3" t="s">
        <v>32</v>
      </c>
      <c r="B38" s="3"/>
      <c r="C38" s="3">
        <v>30</v>
      </c>
      <c r="D38" s="3">
        <v>15.5</v>
      </c>
      <c r="E38" s="3">
        <v>9.3711000000000003E-2</v>
      </c>
    </row>
    <row r="39" spans="1:5">
      <c r="A39" s="3" t="s">
        <v>33</v>
      </c>
      <c r="B39" s="3"/>
      <c r="C39" s="3">
        <v>98</v>
      </c>
      <c r="D39" s="3">
        <v>15.5</v>
      </c>
      <c r="E39" s="3">
        <v>9.3711000000000003E-2</v>
      </c>
    </row>
    <row r="40" spans="1:5">
      <c r="A40" s="3" t="s">
        <v>34</v>
      </c>
      <c r="B40" s="3"/>
      <c r="C40" s="3">
        <v>20</v>
      </c>
      <c r="D40" s="3">
        <v>15.5</v>
      </c>
      <c r="E40" s="3">
        <v>9.3711000000000003E-2</v>
      </c>
    </row>
    <row r="41" spans="1:5">
      <c r="A41" s="3" t="s">
        <v>35</v>
      </c>
      <c r="B41" s="3"/>
      <c r="C41" s="3">
        <v>26</v>
      </c>
      <c r="D41" s="3">
        <v>15.5</v>
      </c>
      <c r="E41" s="3">
        <v>9.3711000000000003E-2</v>
      </c>
    </row>
    <row r="42" spans="1:5">
      <c r="A42" s="3" t="s">
        <v>37</v>
      </c>
      <c r="B42" s="3"/>
      <c r="C42" s="3">
        <v>86</v>
      </c>
      <c r="D42" s="3">
        <v>15.5</v>
      </c>
      <c r="E42" s="3">
        <v>9.3711000000000003E-2</v>
      </c>
    </row>
    <row r="44" spans="1:5">
      <c r="A44" s="4" t="s">
        <v>38</v>
      </c>
      <c r="B44" s="4">
        <v>68.8</v>
      </c>
      <c r="C44" s="4">
        <v>18.07</v>
      </c>
      <c r="D44" s="4">
        <v>0.11147</v>
      </c>
      <c r="E44" s="4">
        <v>9.3130000000000004E-2</v>
      </c>
    </row>
    <row r="45" spans="1:5">
      <c r="A45" s="4" t="s">
        <v>39</v>
      </c>
      <c r="B45" s="4">
        <v>70</v>
      </c>
      <c r="C45" s="4">
        <v>18.07</v>
      </c>
      <c r="D45" s="4">
        <v>0.11204</v>
      </c>
      <c r="E45" s="4">
        <v>9.3130000000000004E-2</v>
      </c>
    </row>
    <row r="46" spans="1:5">
      <c r="A46" s="4" t="s">
        <v>40</v>
      </c>
      <c r="B46" s="4">
        <v>75</v>
      </c>
      <c r="C46" s="4">
        <v>18.07</v>
      </c>
      <c r="D46" s="4">
        <v>0.11335000000000001</v>
      </c>
      <c r="E46" s="4">
        <v>9.3130000000000004E-2</v>
      </c>
    </row>
    <row r="47" spans="1:5">
      <c r="A47" s="4" t="s">
        <v>41</v>
      </c>
      <c r="B47" s="4">
        <v>34.4</v>
      </c>
      <c r="C47" s="4">
        <v>18.07</v>
      </c>
      <c r="D47" s="4">
        <v>0.11391999999999999</v>
      </c>
      <c r="E47" s="4">
        <v>9.3130000000000004E-2</v>
      </c>
    </row>
    <row r="48" spans="1:5">
      <c r="A48" s="4" t="s">
        <v>42</v>
      </c>
      <c r="B48" s="4">
        <v>30</v>
      </c>
      <c r="C48" s="4">
        <v>18.07</v>
      </c>
      <c r="D48" s="4">
        <v>0.11458</v>
      </c>
      <c r="E48" s="4">
        <v>9.3130000000000004E-2</v>
      </c>
    </row>
    <row r="49" spans="1:6">
      <c r="A49" s="4" t="s">
        <v>43</v>
      </c>
      <c r="B49" s="4">
        <v>27</v>
      </c>
      <c r="C49" s="4">
        <v>18.07</v>
      </c>
      <c r="D49" s="4">
        <v>9.4140000000000001E-2</v>
      </c>
      <c r="E49" s="4">
        <v>9.3130000000000004E-2</v>
      </c>
    </row>
    <row r="51" spans="1:6">
      <c r="A51" s="4" t="s">
        <v>49</v>
      </c>
      <c r="B51" s="4">
        <v>0.10970000000000001</v>
      </c>
      <c r="C51" s="4">
        <v>54.4</v>
      </c>
      <c r="D51" s="4">
        <v>15.6</v>
      </c>
      <c r="E51" s="4">
        <v>9.7790000000000002E-2</v>
      </c>
    </row>
    <row r="52" spans="1:6">
      <c r="A52" s="4" t="s">
        <v>48</v>
      </c>
      <c r="B52" s="4">
        <v>0.1026</v>
      </c>
      <c r="C52" s="4">
        <v>47.8</v>
      </c>
      <c r="D52" s="4">
        <v>15.6</v>
      </c>
      <c r="E52" s="4">
        <v>9.7790000000000002E-2</v>
      </c>
    </row>
    <row r="53" spans="1:6">
      <c r="A53" s="4" t="s">
        <v>47</v>
      </c>
      <c r="B53" s="4">
        <v>0.1033</v>
      </c>
      <c r="C53" s="4">
        <v>50</v>
      </c>
      <c r="D53" s="4">
        <v>15.6</v>
      </c>
      <c r="E53" s="4">
        <v>9.7790000000000002E-2</v>
      </c>
    </row>
    <row r="54" spans="1:6">
      <c r="A54" s="4"/>
      <c r="B54" s="4"/>
      <c r="C54" s="4"/>
      <c r="D54" s="4"/>
      <c r="E54" s="4"/>
    </row>
    <row r="55" spans="1:6">
      <c r="A55" s="4" t="s">
        <v>46</v>
      </c>
      <c r="B55" s="4">
        <v>0.10199999999999999</v>
      </c>
      <c r="C55" s="4">
        <v>24.2</v>
      </c>
      <c r="D55" s="4">
        <v>15.6</v>
      </c>
      <c r="E55" s="4">
        <v>9.7790000000000002E-2</v>
      </c>
    </row>
    <row r="56" spans="1:6">
      <c r="A56" s="4" t="s">
        <v>45</v>
      </c>
      <c r="B56" s="4">
        <v>0.1178</v>
      </c>
      <c r="C56" s="4">
        <v>27.2</v>
      </c>
      <c r="D56" s="4">
        <v>15.6</v>
      </c>
      <c r="E56" s="4">
        <v>9.7790000000000002E-2</v>
      </c>
    </row>
    <row r="57" spans="1:6">
      <c r="A57" s="4" t="s">
        <v>44</v>
      </c>
      <c r="B57" s="4">
        <v>0.1017</v>
      </c>
      <c r="C57" s="4">
        <v>28</v>
      </c>
      <c r="D57" s="4">
        <v>15.6</v>
      </c>
      <c r="E57" s="4">
        <v>9.7790000000000002E-2</v>
      </c>
    </row>
    <row r="58" spans="1:6">
      <c r="A58" s="4"/>
      <c r="B58" s="4"/>
      <c r="C58" s="4"/>
      <c r="D58" s="4"/>
      <c r="E58" s="4"/>
      <c r="F58" s="4"/>
    </row>
    <row r="59" spans="1:6">
      <c r="A59" s="4" t="s">
        <v>64</v>
      </c>
      <c r="B59" s="4">
        <v>276</v>
      </c>
      <c r="C59" s="4">
        <v>150.04</v>
      </c>
      <c r="D59" s="4">
        <v>9.7360000000000002E-2</v>
      </c>
      <c r="E59" s="4">
        <v>8.6239999999999997E-2</v>
      </c>
      <c r="F59" s="4"/>
    </row>
    <row r="60" spans="1:6">
      <c r="A60" s="4" t="s">
        <v>63</v>
      </c>
      <c r="B60" s="4">
        <v>313.89999999999998</v>
      </c>
      <c r="C60" s="4">
        <v>150.04</v>
      </c>
      <c r="D60" s="4">
        <v>0.10123</v>
      </c>
      <c r="E60" s="4">
        <v>8.6239999999999997E-2</v>
      </c>
      <c r="F60" s="4"/>
    </row>
    <row r="61" spans="1:6">
      <c r="A61" s="4" t="s">
        <v>62</v>
      </c>
      <c r="B61" s="4">
        <v>270</v>
      </c>
      <c r="C61" s="4">
        <v>150.04</v>
      </c>
      <c r="D61" s="4">
        <v>8.8289999999999993E-2</v>
      </c>
      <c r="E61" s="4">
        <v>8.6239999999999997E-2</v>
      </c>
      <c r="F61" s="4"/>
    </row>
    <row r="62" spans="1:6">
      <c r="A62" s="4" t="s">
        <v>61</v>
      </c>
      <c r="B62" s="4">
        <v>176</v>
      </c>
      <c r="C62" s="4">
        <v>150.04</v>
      </c>
      <c r="D62" s="4">
        <v>0.10593</v>
      </c>
      <c r="E62" s="4">
        <v>8.6239999999999997E-2</v>
      </c>
      <c r="F62" s="4"/>
    </row>
    <row r="63" spans="1:6">
      <c r="A63" s="4" t="s">
        <v>60</v>
      </c>
      <c r="B63" s="4">
        <v>180</v>
      </c>
      <c r="C63" s="4">
        <v>150.04</v>
      </c>
      <c r="D63" s="4">
        <v>0.10853</v>
      </c>
      <c r="E63" s="4">
        <v>8.6239999999999997E-2</v>
      </c>
      <c r="F63" s="4"/>
    </row>
    <row r="64" spans="1:6">
      <c r="A64" s="4" t="s">
        <v>59</v>
      </c>
      <c r="B64" s="4">
        <v>186.2</v>
      </c>
      <c r="C64" s="4">
        <v>150.04</v>
      </c>
      <c r="D64" s="4">
        <v>0.11411</v>
      </c>
      <c r="E64" s="4">
        <v>8.6239999999999997E-2</v>
      </c>
      <c r="F64" s="4"/>
    </row>
    <row r="65" spans="1:6">
      <c r="A65" s="4"/>
      <c r="B65" s="4"/>
      <c r="C65" s="4"/>
      <c r="D65" s="4"/>
      <c r="E65" s="4"/>
      <c r="F65" s="4"/>
    </row>
    <row r="66" spans="1:6">
      <c r="A66" s="4" t="s">
        <v>58</v>
      </c>
      <c r="B66" s="4">
        <v>0.1013</v>
      </c>
      <c r="C66" s="4">
        <v>29</v>
      </c>
      <c r="D66" s="4">
        <v>15.6</v>
      </c>
      <c r="E66" s="4">
        <v>9.7790000000000002E-2</v>
      </c>
      <c r="F66" s="4"/>
    </row>
    <row r="67" spans="1:6">
      <c r="A67" s="4" t="s">
        <v>57</v>
      </c>
      <c r="B67" s="4">
        <v>0.107</v>
      </c>
      <c r="C67" s="4">
        <v>24</v>
      </c>
      <c r="D67" s="4">
        <v>15.6</v>
      </c>
      <c r="E67" s="4">
        <v>9.7790000000000002E-2</v>
      </c>
      <c r="F67" s="4"/>
    </row>
    <row r="68" spans="1:6">
      <c r="A68" s="4" t="s">
        <v>56</v>
      </c>
      <c r="B68" s="4">
        <v>0.1174</v>
      </c>
      <c r="C68" s="4">
        <v>30</v>
      </c>
      <c r="D68" s="4">
        <v>15.6</v>
      </c>
      <c r="E68" s="4">
        <v>9.7790000000000002E-2</v>
      </c>
      <c r="F68" s="4"/>
    </row>
    <row r="69" spans="1:6">
      <c r="A69" s="4"/>
      <c r="B69" s="4"/>
      <c r="C69" s="4"/>
      <c r="D69" s="4"/>
      <c r="E69" s="4"/>
      <c r="F69" s="4"/>
    </row>
    <row r="70" spans="1:6">
      <c r="A70" s="4" t="s">
        <v>55</v>
      </c>
      <c r="B70" s="4">
        <v>190</v>
      </c>
      <c r="C70" s="4">
        <v>150.04</v>
      </c>
      <c r="D70" s="4">
        <v>0.11702</v>
      </c>
      <c r="E70" s="4">
        <v>8.6239999999999997E-2</v>
      </c>
      <c r="F70" s="4"/>
    </row>
    <row r="71" spans="1:6">
      <c r="A71" s="4" t="s">
        <v>54</v>
      </c>
      <c r="B71" s="4">
        <v>175</v>
      </c>
      <c r="C71" s="4">
        <v>150.04</v>
      </c>
      <c r="D71" s="4">
        <v>9.604E-2</v>
      </c>
      <c r="E71" s="4">
        <v>8.6239999999999997E-2</v>
      </c>
      <c r="F71" s="4"/>
    </row>
    <row r="72" spans="1:6">
      <c r="A72" s="4" t="s">
        <v>53</v>
      </c>
      <c r="B72" s="4">
        <v>174.8</v>
      </c>
      <c r="C72" s="4">
        <v>150.04</v>
      </c>
      <c r="D72" s="4">
        <v>0.10663</v>
      </c>
      <c r="E72" s="4">
        <v>8.6239999999999997E-2</v>
      </c>
      <c r="F72" s="4"/>
    </row>
    <row r="73" spans="1:6">
      <c r="A73" s="4" t="s">
        <v>52</v>
      </c>
      <c r="B73" s="4">
        <v>160</v>
      </c>
      <c r="C73" s="4">
        <v>150.04</v>
      </c>
      <c r="D73" s="4">
        <v>0.11274000000000001</v>
      </c>
      <c r="E73" s="4">
        <v>8.6239999999999997E-2</v>
      </c>
      <c r="F73" s="4"/>
    </row>
    <row r="74" spans="1:6">
      <c r="A74" s="4" t="s">
        <v>51</v>
      </c>
      <c r="B74" s="4">
        <v>150</v>
      </c>
      <c r="C74" s="4">
        <v>150.04</v>
      </c>
      <c r="D74" s="4">
        <v>0.11309</v>
      </c>
      <c r="E74" s="4">
        <v>8.6239999999999997E-2</v>
      </c>
      <c r="F74" s="4"/>
    </row>
    <row r="75" spans="1:6">
      <c r="A75" s="4" t="s">
        <v>50</v>
      </c>
      <c r="B75" s="4">
        <v>164.8</v>
      </c>
      <c r="C75" s="4">
        <v>150.04</v>
      </c>
      <c r="D75" s="4">
        <v>0.11365</v>
      </c>
      <c r="E75" s="4">
        <v>8.6239999999999997E-2</v>
      </c>
      <c r="F75" s="4"/>
    </row>
    <row r="76" spans="1:6" ht="20.25" customHeight="1"/>
    <row r="77" spans="1:6" s="4" customFormat="1">
      <c r="A77" s="4" t="s">
        <v>90</v>
      </c>
      <c r="B77" s="4">
        <v>8.7099999999999997E-2</v>
      </c>
      <c r="C77" s="4">
        <v>23</v>
      </c>
      <c r="D77" s="4">
        <v>14.6</v>
      </c>
      <c r="E77" s="4">
        <v>9.9900000000000003E-2</v>
      </c>
    </row>
    <row r="78" spans="1:6" s="4" customFormat="1">
      <c r="A78" s="4" t="s">
        <v>89</v>
      </c>
      <c r="B78" s="4">
        <v>9.8199999999999996E-2</v>
      </c>
      <c r="C78" s="4">
        <v>26</v>
      </c>
      <c r="D78" s="4">
        <v>14.6</v>
      </c>
      <c r="E78" s="4">
        <v>9.9900000000000003E-2</v>
      </c>
    </row>
    <row r="79" spans="1:6" s="4" customFormat="1">
      <c r="A79" s="4" t="s">
        <v>88</v>
      </c>
      <c r="B79" s="4">
        <v>0.1075</v>
      </c>
      <c r="C79" s="4">
        <v>172</v>
      </c>
      <c r="D79" s="4">
        <v>14.6</v>
      </c>
      <c r="E79" s="4">
        <v>9.9900000000000003E-2</v>
      </c>
    </row>
    <row r="80" spans="1:6" s="4" customFormat="1">
      <c r="A80" s="4" t="s">
        <v>87</v>
      </c>
      <c r="B80" s="4">
        <v>0.1138</v>
      </c>
      <c r="C80" s="4">
        <v>182</v>
      </c>
      <c r="D80" s="4">
        <v>14.6</v>
      </c>
      <c r="E80" s="4">
        <v>9.9900000000000003E-2</v>
      </c>
    </row>
    <row r="81" spans="1:6" s="4" customFormat="1">
      <c r="A81" s="4" t="s">
        <v>86</v>
      </c>
      <c r="B81" s="4">
        <v>0.1187</v>
      </c>
      <c r="C81" s="4">
        <v>66</v>
      </c>
      <c r="D81" s="4">
        <v>14.6</v>
      </c>
      <c r="E81" s="4">
        <v>9.9900000000000003E-2</v>
      </c>
    </row>
    <row r="82" spans="1:6" s="4" customFormat="1">
      <c r="A82" s="4" t="s">
        <v>85</v>
      </c>
      <c r="B82" s="4">
        <v>0.13139999999999999</v>
      </c>
      <c r="C82" s="4">
        <v>58</v>
      </c>
      <c r="D82" s="4">
        <v>14.6</v>
      </c>
      <c r="E82" s="4">
        <v>9.9900000000000003E-2</v>
      </c>
    </row>
    <row r="84" spans="1:6">
      <c r="A84" s="4" t="s">
        <v>0</v>
      </c>
      <c r="B84" s="4" t="s">
        <v>1</v>
      </c>
      <c r="C84" s="4" t="s">
        <v>2</v>
      </c>
      <c r="D84" s="4" t="s">
        <v>107</v>
      </c>
      <c r="E84" s="4" t="s">
        <v>4</v>
      </c>
      <c r="F84" s="4"/>
    </row>
    <row r="85" spans="1:6">
      <c r="A85" s="4" t="s">
        <v>123</v>
      </c>
      <c r="B85" s="4">
        <v>0.1031</v>
      </c>
      <c r="C85" s="4">
        <v>44</v>
      </c>
      <c r="D85" s="4">
        <v>15.3</v>
      </c>
      <c r="E85" s="4">
        <v>9.3030000000000002E-2</v>
      </c>
      <c r="F85" s="4"/>
    </row>
    <row r="86" spans="1:6">
      <c r="A86" s="4" t="s">
        <v>122</v>
      </c>
      <c r="B86" s="4">
        <v>0.11609999999999999</v>
      </c>
      <c r="C86" s="4">
        <v>47</v>
      </c>
      <c r="D86" s="4"/>
      <c r="E86" s="4"/>
      <c r="F86" s="4"/>
    </row>
    <row r="87" spans="1:6">
      <c r="A87" s="4" t="s">
        <v>121</v>
      </c>
      <c r="B87" s="4">
        <v>9.1800000000000007E-2</v>
      </c>
      <c r="C87" s="4">
        <v>22.7</v>
      </c>
      <c r="D87" s="4"/>
      <c r="E87" s="4"/>
      <c r="F87" s="4"/>
    </row>
    <row r="88" spans="1:6">
      <c r="A88" s="4" t="s">
        <v>120</v>
      </c>
      <c r="B88" s="4">
        <v>0.13239999999999999</v>
      </c>
      <c r="C88" s="4">
        <v>58</v>
      </c>
      <c r="D88" s="4"/>
      <c r="E88" s="4"/>
      <c r="F88" s="4"/>
    </row>
    <row r="89" spans="1:6">
      <c r="A89" s="4" t="s">
        <v>119</v>
      </c>
      <c r="B89" s="4">
        <v>0.1085</v>
      </c>
      <c r="C89" s="4">
        <v>48</v>
      </c>
      <c r="D89" s="4"/>
      <c r="E89" s="4"/>
      <c r="F89" s="4"/>
    </row>
    <row r="90" spans="1:6">
      <c r="A90" s="4" t="s">
        <v>118</v>
      </c>
      <c r="B90" s="4">
        <v>5.4399999999999997E-2</v>
      </c>
      <c r="C90" s="4">
        <v>30</v>
      </c>
      <c r="D90" s="4"/>
      <c r="E90" s="4"/>
      <c r="F90" s="4"/>
    </row>
    <row r="91" spans="1:6">
      <c r="A91" s="4" t="s">
        <v>117</v>
      </c>
      <c r="B91" s="4">
        <v>8.5099999999999995E-2</v>
      </c>
      <c r="C91" s="4">
        <v>40</v>
      </c>
      <c r="D91" s="4"/>
      <c r="E91" s="4"/>
      <c r="F91" s="4"/>
    </row>
    <row r="92" spans="1:6">
      <c r="A92" s="4" t="s">
        <v>116</v>
      </c>
      <c r="B92" s="4">
        <v>0.1152</v>
      </c>
      <c r="C92" s="4">
        <v>48</v>
      </c>
      <c r="D92" s="4"/>
      <c r="E92" s="4"/>
      <c r="F92" s="4"/>
    </row>
    <row r="93" spans="1:6">
      <c r="A93" s="4" t="s">
        <v>115</v>
      </c>
      <c r="B93" s="4">
        <v>0.1002</v>
      </c>
      <c r="C93" s="4">
        <v>46</v>
      </c>
      <c r="D93" s="4"/>
      <c r="E93" s="4"/>
      <c r="F93" s="4"/>
    </row>
    <row r="94" spans="1:6">
      <c r="A94" s="4" t="s">
        <v>114</v>
      </c>
      <c r="B94" s="4">
        <v>0.1203</v>
      </c>
      <c r="C94" s="4">
        <v>46</v>
      </c>
      <c r="D94" s="4"/>
      <c r="E94" s="4"/>
      <c r="F94" s="4"/>
    </row>
    <row r="95" spans="1:6">
      <c r="A95" s="4" t="s">
        <v>113</v>
      </c>
      <c r="B95" s="4">
        <v>0.10639999999999999</v>
      </c>
      <c r="C95" s="4">
        <v>46</v>
      </c>
      <c r="D95" s="4"/>
      <c r="E95" s="4"/>
      <c r="F95" s="4"/>
    </row>
    <row r="96" spans="1:6">
      <c r="A96" s="4" t="s">
        <v>112</v>
      </c>
      <c r="B96" s="4">
        <v>0.10879999999999999</v>
      </c>
      <c r="C96" s="4">
        <v>40</v>
      </c>
      <c r="D96" s="4"/>
      <c r="E96" s="4"/>
      <c r="F96" s="4"/>
    </row>
    <row r="97" spans="1:6">
      <c r="A97" s="4" t="s">
        <v>111</v>
      </c>
      <c r="B97" s="4">
        <v>0.1245</v>
      </c>
      <c r="C97" s="4">
        <v>42</v>
      </c>
      <c r="D97" s="4"/>
      <c r="E97" s="4"/>
      <c r="F97" s="4"/>
    </row>
    <row r="98" spans="1:6">
      <c r="A98" s="4" t="s">
        <v>110</v>
      </c>
      <c r="B98" s="4">
        <v>0.1057</v>
      </c>
      <c r="C98" s="4">
        <v>40</v>
      </c>
      <c r="D98" s="4"/>
      <c r="E98" s="4"/>
      <c r="F98" s="4"/>
    </row>
    <row r="99" spans="1:6">
      <c r="A99" s="4" t="s">
        <v>109</v>
      </c>
      <c r="B99" s="4">
        <v>0.10730000000000001</v>
      </c>
      <c r="C99" s="4">
        <v>42</v>
      </c>
      <c r="D99" s="4"/>
      <c r="E99" s="4"/>
      <c r="F99" s="4"/>
    </row>
    <row r="100" spans="1:6">
      <c r="A100" s="4" t="s">
        <v>108</v>
      </c>
      <c r="B100" s="4">
        <v>0.1118</v>
      </c>
      <c r="C100" s="4">
        <v>42</v>
      </c>
      <c r="D100" s="4"/>
      <c r="E100" s="4"/>
      <c r="F100" s="4"/>
    </row>
    <row r="101" spans="1:6">
      <c r="A101" s="4"/>
      <c r="B101" s="4"/>
      <c r="C101" s="4"/>
      <c r="D101" s="4"/>
      <c r="E101" s="4"/>
      <c r="F101" s="4"/>
    </row>
    <row r="102" spans="1:6">
      <c r="A102" s="4" t="s">
        <v>0</v>
      </c>
      <c r="B102" s="4" t="s">
        <v>1</v>
      </c>
      <c r="C102" s="4" t="s">
        <v>2</v>
      </c>
      <c r="D102" s="4" t="s">
        <v>107</v>
      </c>
      <c r="E102" s="4" t="s">
        <v>4</v>
      </c>
      <c r="F102" s="4"/>
    </row>
    <row r="103" spans="1:6">
      <c r="A103" s="4" t="s">
        <v>139</v>
      </c>
      <c r="B103" s="4">
        <v>0.1154</v>
      </c>
      <c r="C103" s="4">
        <v>30</v>
      </c>
      <c r="D103" s="4">
        <v>13.9</v>
      </c>
      <c r="E103" s="4">
        <v>9.3030000000000002E-2</v>
      </c>
      <c r="F103" s="4"/>
    </row>
    <row r="104" spans="1:6">
      <c r="A104" s="4" t="s">
        <v>138</v>
      </c>
      <c r="B104" s="4">
        <v>0.1153</v>
      </c>
      <c r="C104" s="4">
        <v>32</v>
      </c>
      <c r="D104" s="4"/>
      <c r="E104" s="4"/>
      <c r="F104" s="4"/>
    </row>
    <row r="105" spans="1:6">
      <c r="A105" s="4" t="s">
        <v>137</v>
      </c>
      <c r="B105" s="4">
        <v>0.1154</v>
      </c>
      <c r="C105" s="4">
        <v>32</v>
      </c>
      <c r="D105" s="4"/>
      <c r="E105" s="4"/>
      <c r="F105" s="4"/>
    </row>
    <row r="106" spans="1:6">
      <c r="A106" s="4" t="s">
        <v>136</v>
      </c>
      <c r="B106" s="4">
        <v>6.0199999999999997E-2</v>
      </c>
      <c r="C106" s="4">
        <v>28</v>
      </c>
      <c r="D106" s="4"/>
      <c r="E106" s="4"/>
      <c r="F106" s="4"/>
    </row>
    <row r="107" spans="1:6">
      <c r="A107" s="4" t="s">
        <v>135</v>
      </c>
      <c r="B107" s="4">
        <v>0.1086</v>
      </c>
      <c r="C107" s="4">
        <v>34</v>
      </c>
      <c r="D107" s="4"/>
      <c r="E107" s="4"/>
      <c r="F107" s="4"/>
    </row>
    <row r="108" spans="1:6">
      <c r="A108" s="4" t="s">
        <v>134</v>
      </c>
      <c r="B108" s="4">
        <v>0.1019</v>
      </c>
      <c r="C108" s="4">
        <v>32</v>
      </c>
      <c r="D108" s="4"/>
      <c r="E108" s="4"/>
      <c r="F108" s="4"/>
    </row>
    <row r="109" spans="1:6">
      <c r="A109" s="4" t="s">
        <v>133</v>
      </c>
      <c r="B109" s="4">
        <v>0.1255</v>
      </c>
      <c r="C109" s="4">
        <v>34</v>
      </c>
      <c r="D109" s="4"/>
      <c r="E109" s="4"/>
      <c r="F109" s="4"/>
    </row>
    <row r="110" spans="1:6">
      <c r="A110" s="4" t="s">
        <v>132</v>
      </c>
      <c r="B110" s="4">
        <v>0.1166</v>
      </c>
      <c r="C110" s="4">
        <v>34</v>
      </c>
      <c r="D110" s="4"/>
      <c r="E110" s="4"/>
      <c r="F110" s="4"/>
    </row>
    <row r="111" spans="1:6">
      <c r="A111" s="4" t="s">
        <v>131</v>
      </c>
      <c r="B111" s="4">
        <v>0.10979999999999999</v>
      </c>
      <c r="C111" s="4">
        <v>16</v>
      </c>
      <c r="D111" s="4"/>
      <c r="E111" s="4"/>
      <c r="F111" s="4"/>
    </row>
    <row r="112" spans="1:6">
      <c r="A112" s="4" t="s">
        <v>130</v>
      </c>
      <c r="B112" s="4">
        <v>0.10780000000000001</v>
      </c>
      <c r="C112" s="4">
        <v>20</v>
      </c>
      <c r="D112" s="4"/>
      <c r="E112" s="4"/>
      <c r="F112" s="4"/>
    </row>
    <row r="113" spans="1:6">
      <c r="A113" s="4" t="s">
        <v>129</v>
      </c>
      <c r="B113" s="4">
        <v>0.109</v>
      </c>
      <c r="C113" s="4" t="s">
        <v>36</v>
      </c>
      <c r="D113" s="4"/>
      <c r="E113" s="4"/>
      <c r="F113" s="4"/>
    </row>
    <row r="114" spans="1:6">
      <c r="A114" s="4" t="s">
        <v>128</v>
      </c>
      <c r="B114" s="4">
        <v>0.1069</v>
      </c>
      <c r="C114" s="4" t="s">
        <v>36</v>
      </c>
      <c r="D114" s="4"/>
      <c r="E114" s="4"/>
      <c r="F114" s="4"/>
    </row>
    <row r="115" spans="1:6">
      <c r="A115" s="4" t="s">
        <v>127</v>
      </c>
      <c r="B115" s="4">
        <v>0.13</v>
      </c>
      <c r="C115" s="4">
        <v>16</v>
      </c>
      <c r="D115" s="4"/>
      <c r="E115" s="4"/>
      <c r="F115" s="4"/>
    </row>
    <row r="116" spans="1:6">
      <c r="A116" s="4" t="s">
        <v>126</v>
      </c>
      <c r="B116" s="4">
        <v>0.1143</v>
      </c>
      <c r="C116" s="4">
        <v>15</v>
      </c>
      <c r="D116" s="4"/>
      <c r="E116" s="4"/>
      <c r="F116" s="4"/>
    </row>
    <row r="117" spans="1:6">
      <c r="A117" s="4" t="s">
        <v>125</v>
      </c>
      <c r="B117" s="4">
        <v>0.1198</v>
      </c>
      <c r="C117" s="4">
        <v>20</v>
      </c>
      <c r="D117" s="4"/>
      <c r="E117" s="4"/>
      <c r="F117" s="4"/>
    </row>
    <row r="118" spans="1:6">
      <c r="A118" s="4" t="s">
        <v>124</v>
      </c>
      <c r="B118" s="4">
        <v>0.12039999999999999</v>
      </c>
      <c r="C118" s="4">
        <v>17</v>
      </c>
      <c r="D118" s="4"/>
      <c r="E118" s="4"/>
      <c r="F118" s="4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210"/>
  <sheetViews>
    <sheetView topLeftCell="A186" workbookViewId="0">
      <selection activeCell="F208" sqref="F208"/>
    </sheetView>
  </sheetViews>
  <sheetFormatPr defaultRowHeight="15"/>
  <cols>
    <col min="1" max="1" width="24.42578125" customWidth="1"/>
    <col min="6" max="6" width="25.5703125" style="4" customWidth="1"/>
    <col min="8" max="8" width="23" customWidth="1"/>
    <col min="13" max="13" width="23.85546875" customWidth="1"/>
  </cols>
  <sheetData>
    <row r="1" spans="1:13" s="4" customFormat="1">
      <c r="A1" s="4" t="s">
        <v>0</v>
      </c>
      <c r="B1" s="4" t="s">
        <v>1</v>
      </c>
      <c r="C1" s="4" t="s">
        <v>2</v>
      </c>
      <c r="D1" s="4" t="s">
        <v>107</v>
      </c>
      <c r="E1" s="4" t="s">
        <v>4</v>
      </c>
      <c r="F1" s="4" t="s">
        <v>522</v>
      </c>
    </row>
    <row r="2" spans="1:13">
      <c r="A2" s="4" t="s">
        <v>375</v>
      </c>
      <c r="B2" s="4">
        <v>0.1046</v>
      </c>
      <c r="C2" s="4">
        <v>38</v>
      </c>
      <c r="D2" s="4">
        <v>14.5</v>
      </c>
      <c r="E2" s="4">
        <v>0.114622</v>
      </c>
      <c r="F2" s="4">
        <f>((C2-D2)*E2)/B2</f>
        <v>25.751596558317402</v>
      </c>
      <c r="H2">
        <f>AVERAGE(F2:F3)</f>
        <v>25.444226989149001</v>
      </c>
    </row>
    <row r="3" spans="1:13" s="4" customFormat="1">
      <c r="A3" s="4" t="s">
        <v>375</v>
      </c>
      <c r="B3">
        <v>0.1031</v>
      </c>
      <c r="C3">
        <v>44</v>
      </c>
      <c r="D3">
        <v>15.3</v>
      </c>
      <c r="E3">
        <v>9.0300000000000005E-2</v>
      </c>
      <c r="F3">
        <f>((C3-D3)*E3)/B3</f>
        <v>25.136857419980604</v>
      </c>
    </row>
    <row r="4" spans="1:13">
      <c r="A4" s="4" t="s">
        <v>374</v>
      </c>
      <c r="B4" s="4">
        <v>9.5799999999999996E-2</v>
      </c>
      <c r="C4" s="4">
        <v>22</v>
      </c>
      <c r="D4" s="4">
        <v>14.5</v>
      </c>
      <c r="E4" s="4">
        <v>0.114622</v>
      </c>
      <c r="F4" s="4">
        <f t="shared" ref="F4:F112" si="0">((C4-D4)*E4)/B4</f>
        <v>8.9735386221294373</v>
      </c>
      <c r="H4">
        <f>AVERAGE(F4:F5)</f>
        <v>16.814547088842495</v>
      </c>
    </row>
    <row r="5" spans="1:13" s="4" customFormat="1">
      <c r="A5" s="4" t="s">
        <v>374</v>
      </c>
      <c r="B5">
        <v>0.11609999999999999</v>
      </c>
      <c r="C5">
        <v>47</v>
      </c>
      <c r="D5" s="4">
        <v>15.3</v>
      </c>
      <c r="E5" s="4">
        <v>9.0300000000000005E-2</v>
      </c>
      <c r="F5" s="4">
        <f>((C5-D5)*E5)/B5</f>
        <v>24.655555555555555</v>
      </c>
    </row>
    <row r="6" spans="1:13" s="4" customFormat="1">
      <c r="A6" s="4" t="s">
        <v>373</v>
      </c>
      <c r="B6">
        <v>9.1800000000000007E-2</v>
      </c>
      <c r="C6">
        <v>22.7</v>
      </c>
      <c r="D6" s="4">
        <v>15.3</v>
      </c>
      <c r="E6" s="4">
        <v>9.0300000000000005E-2</v>
      </c>
      <c r="F6" s="4">
        <f>((C6-D6)*E6)/B6</f>
        <v>7.2790849673202604</v>
      </c>
      <c r="H6" s="4">
        <f>AVERAGE(F6:F7)</f>
        <v>17.637918920441738</v>
      </c>
    </row>
    <row r="7" spans="1:13">
      <c r="A7" s="4" t="s">
        <v>373</v>
      </c>
      <c r="B7" s="4">
        <v>0.10440000000000001</v>
      </c>
      <c r="C7" s="4">
        <v>40</v>
      </c>
      <c r="D7" s="4">
        <v>14.5</v>
      </c>
      <c r="E7" s="4">
        <v>0.114622</v>
      </c>
      <c r="F7" s="4">
        <f t="shared" si="0"/>
        <v>27.996752873563217</v>
      </c>
    </row>
    <row r="8" spans="1:13" s="4" customFormat="1">
      <c r="A8" s="4" t="s">
        <v>373</v>
      </c>
      <c r="B8" s="4">
        <v>0.1057</v>
      </c>
      <c r="C8" s="4">
        <v>35</v>
      </c>
      <c r="D8" s="4">
        <v>14.1</v>
      </c>
      <c r="E8" s="4">
        <v>9.3030000000000002E-2</v>
      </c>
      <c r="F8" s="4">
        <f t="shared" si="0"/>
        <v>18.394768211920528</v>
      </c>
      <c r="H8" s="4">
        <f>AVERAGE(F9:F12)</f>
        <v>23.287594932339065</v>
      </c>
    </row>
    <row r="9" spans="1:13">
      <c r="A9" s="4" t="s">
        <v>331</v>
      </c>
      <c r="B9" s="4">
        <v>0.1187</v>
      </c>
      <c r="C9" s="4">
        <v>40</v>
      </c>
      <c r="D9" s="4">
        <v>14.5</v>
      </c>
      <c r="E9" s="4">
        <v>0.114622</v>
      </c>
      <c r="F9" s="4">
        <f t="shared" si="0"/>
        <v>24.623934288121315</v>
      </c>
      <c r="M9" s="4"/>
    </row>
    <row r="10" spans="1:13" s="4" customFormat="1">
      <c r="A10" s="4" t="s">
        <v>331</v>
      </c>
      <c r="B10" s="4">
        <v>0.10299999999999999</v>
      </c>
      <c r="C10" s="4">
        <v>36</v>
      </c>
      <c r="D10" s="4">
        <v>14.1</v>
      </c>
      <c r="E10" s="4">
        <v>9.3030000000000002E-2</v>
      </c>
      <c r="F10" s="4">
        <f t="shared" si="0"/>
        <v>19.78016504854369</v>
      </c>
    </row>
    <row r="11" spans="1:13">
      <c r="A11" s="4" t="s">
        <v>331</v>
      </c>
      <c r="B11" s="4">
        <v>0.1042</v>
      </c>
      <c r="C11" s="4">
        <v>44</v>
      </c>
      <c r="D11" s="4">
        <v>25.5</v>
      </c>
      <c r="E11" s="4">
        <v>0.11053</v>
      </c>
      <c r="F11" s="4">
        <f t="shared" si="0"/>
        <v>19.623848368522076</v>
      </c>
      <c r="G11" s="4"/>
      <c r="H11" s="4"/>
      <c r="M11" s="4"/>
    </row>
    <row r="12" spans="1:13" s="4" customFormat="1">
      <c r="A12" s="4" t="s">
        <v>331</v>
      </c>
      <c r="B12">
        <v>0.13239999999999999</v>
      </c>
      <c r="C12">
        <v>58</v>
      </c>
      <c r="D12" s="4">
        <v>15.3</v>
      </c>
      <c r="E12" s="4">
        <v>9.0300000000000005E-2</v>
      </c>
      <c r="F12" s="4">
        <f>((C12-D12)*E12)/B12</f>
        <v>29.122432024169189</v>
      </c>
    </row>
    <row r="13" spans="1:13">
      <c r="A13" s="4"/>
      <c r="B13" s="4"/>
      <c r="C13" s="4"/>
      <c r="D13" s="4"/>
      <c r="E13" s="4"/>
      <c r="M13" s="4"/>
    </row>
    <row r="14" spans="1:13">
      <c r="A14" s="4" t="s">
        <v>372</v>
      </c>
      <c r="B14" s="4">
        <v>0.1179</v>
      </c>
      <c r="C14" s="4">
        <v>32</v>
      </c>
      <c r="D14" s="4">
        <v>14.5</v>
      </c>
      <c r="E14" s="4">
        <v>0.114622</v>
      </c>
      <c r="F14" s="4">
        <f t="shared" si="0"/>
        <v>17.013443596268026</v>
      </c>
      <c r="H14">
        <f>AVERAGE(F14:F15)</f>
        <v>14.258064952380114</v>
      </c>
    </row>
    <row r="15" spans="1:13" s="4" customFormat="1">
      <c r="A15" s="4" t="s">
        <v>372</v>
      </c>
      <c r="B15">
        <v>0.1154</v>
      </c>
      <c r="C15">
        <v>30</v>
      </c>
      <c r="D15" s="4">
        <v>15.3</v>
      </c>
      <c r="E15" s="4">
        <v>9.0300000000000005E-2</v>
      </c>
      <c r="F15" s="4">
        <f>((C15-D15)*E15)/B15</f>
        <v>11.502686308492201</v>
      </c>
    </row>
    <row r="16" spans="1:13">
      <c r="A16" s="4" t="s">
        <v>371</v>
      </c>
      <c r="B16" s="4">
        <v>0.1069</v>
      </c>
      <c r="C16" s="4">
        <v>32</v>
      </c>
      <c r="D16" s="4">
        <v>14.5</v>
      </c>
      <c r="E16" s="4">
        <v>0.114622</v>
      </c>
      <c r="F16" s="4">
        <f t="shared" si="0"/>
        <v>18.764125350795137</v>
      </c>
      <c r="H16">
        <f>AVERAGE(F16:F17)</f>
        <v>15.921568312865045</v>
      </c>
    </row>
    <row r="17" spans="1:13" s="4" customFormat="1">
      <c r="A17" s="4" t="s">
        <v>371</v>
      </c>
      <c r="B17">
        <v>0.1153</v>
      </c>
      <c r="C17">
        <v>32</v>
      </c>
      <c r="D17" s="4">
        <v>15.3</v>
      </c>
      <c r="E17" s="4">
        <v>9.0300000000000005E-2</v>
      </c>
      <c r="F17" s="4">
        <f>((C17-D17)*E17)/B17</f>
        <v>13.079011274934953</v>
      </c>
    </row>
    <row r="18" spans="1:13">
      <c r="A18" s="4" t="s">
        <v>370</v>
      </c>
      <c r="B18" s="4">
        <v>0.1036</v>
      </c>
      <c r="C18" s="4">
        <v>32</v>
      </c>
      <c r="D18" s="4">
        <v>14.5</v>
      </c>
      <c r="E18" s="4">
        <v>0.114622</v>
      </c>
      <c r="F18" s="4">
        <f t="shared" si="0"/>
        <v>19.361824324324328</v>
      </c>
      <c r="H18">
        <f>AVERAGE(F18:F19)</f>
        <v>16.214750983652632</v>
      </c>
    </row>
    <row r="19" spans="1:13" s="4" customFormat="1">
      <c r="A19" s="4" t="s">
        <v>370</v>
      </c>
      <c r="B19">
        <v>0.1154</v>
      </c>
      <c r="C19">
        <v>32</v>
      </c>
      <c r="D19" s="4">
        <v>15.3</v>
      </c>
      <c r="E19" s="4">
        <v>9.0300000000000005E-2</v>
      </c>
      <c r="F19" s="4">
        <f>((C19-D19)*E19)/B19</f>
        <v>13.067677642980936</v>
      </c>
    </row>
    <row r="20" spans="1:13">
      <c r="A20" s="4" t="s">
        <v>369</v>
      </c>
      <c r="B20" s="4">
        <v>0.1072</v>
      </c>
      <c r="C20" s="4">
        <v>44</v>
      </c>
      <c r="D20" s="4">
        <v>14.5</v>
      </c>
      <c r="E20" s="4">
        <v>0.114622</v>
      </c>
      <c r="F20" s="4">
        <f t="shared" si="0"/>
        <v>31.542434701492539</v>
      </c>
      <c r="H20">
        <f>AVERAGE(F20:F21)</f>
        <v>25.296217350746272</v>
      </c>
    </row>
    <row r="21" spans="1:13" s="4" customFormat="1">
      <c r="A21" s="4" t="s">
        <v>369</v>
      </c>
      <c r="B21">
        <v>6.0199999999999997E-2</v>
      </c>
      <c r="C21">
        <v>28</v>
      </c>
      <c r="D21" s="4">
        <v>15.3</v>
      </c>
      <c r="E21" s="4">
        <v>9.0300000000000005E-2</v>
      </c>
      <c r="F21" s="4">
        <f>((C21-D21)*E21)/B21</f>
        <v>19.050000000000004</v>
      </c>
    </row>
    <row r="22" spans="1:13">
      <c r="M22" s="4"/>
    </row>
    <row r="23" spans="1:13">
      <c r="A23" s="4" t="s">
        <v>368</v>
      </c>
      <c r="B23" s="4">
        <v>0.1055</v>
      </c>
      <c r="C23" s="4">
        <v>22</v>
      </c>
      <c r="D23" s="4">
        <v>14.5</v>
      </c>
      <c r="E23" s="4">
        <v>0.114622</v>
      </c>
      <c r="F23" s="4">
        <f t="shared" si="0"/>
        <v>8.1484834123222747</v>
      </c>
      <c r="H23">
        <f>AVERAGE(F23:F24)</f>
        <v>4.9638728537021208</v>
      </c>
      <c r="M23" s="4"/>
    </row>
    <row r="24" spans="1:13" s="4" customFormat="1">
      <c r="A24" s="4" t="s">
        <v>368</v>
      </c>
      <c r="B24">
        <v>0.10979999999999999</v>
      </c>
      <c r="C24">
        <v>16</v>
      </c>
      <c r="D24">
        <v>13.9</v>
      </c>
      <c r="E24">
        <v>9.3030000000000002E-2</v>
      </c>
      <c r="F24" s="4">
        <f>((C24-D24)*E24)/B24</f>
        <v>1.7792622950819672</v>
      </c>
    </row>
    <row r="25" spans="1:13">
      <c r="A25" s="4" t="s">
        <v>367</v>
      </c>
      <c r="B25" s="4">
        <v>0.10150000000000001</v>
      </c>
      <c r="C25" s="4">
        <v>22</v>
      </c>
      <c r="D25" s="4">
        <v>14.5</v>
      </c>
      <c r="E25" s="4">
        <v>0.114622</v>
      </c>
      <c r="F25" s="4">
        <f t="shared" si="0"/>
        <v>8.4696059113300493</v>
      </c>
      <c r="H25">
        <f>AVERAGE(F25:F26)</f>
        <v>6.8669133452754139</v>
      </c>
    </row>
    <row r="26" spans="1:13" s="4" customFormat="1">
      <c r="A26" s="4" t="s">
        <v>367</v>
      </c>
      <c r="B26">
        <v>0.10780000000000001</v>
      </c>
      <c r="C26">
        <v>20</v>
      </c>
      <c r="D26" s="4">
        <v>13.9</v>
      </c>
      <c r="E26" s="4">
        <v>9.3030000000000002E-2</v>
      </c>
      <c r="F26" s="4">
        <f>((C26-D26)*E26)/B26</f>
        <v>5.2642207792207785</v>
      </c>
    </row>
    <row r="27" spans="1:13">
      <c r="A27" s="4" t="s">
        <v>366</v>
      </c>
      <c r="B27" s="4">
        <v>0.1174</v>
      </c>
      <c r="C27" s="4">
        <v>16</v>
      </c>
      <c r="D27" s="4">
        <v>14.5</v>
      </c>
      <c r="E27" s="4">
        <v>0.114622</v>
      </c>
      <c r="F27" s="4">
        <f t="shared" si="0"/>
        <v>1.4645059625212946</v>
      </c>
      <c r="H27">
        <f>AVERAGE(F27:F30)</f>
        <v>18.337345341582576</v>
      </c>
    </row>
    <row r="28" spans="1:13">
      <c r="A28" s="4" t="s">
        <v>333</v>
      </c>
      <c r="B28" s="4">
        <v>0.11799999999999999</v>
      </c>
      <c r="C28" s="4">
        <v>46</v>
      </c>
      <c r="D28" s="4">
        <v>25.5</v>
      </c>
      <c r="E28" s="4">
        <v>0.11053</v>
      </c>
      <c r="F28" s="4">
        <f t="shared" si="0"/>
        <v>19.202245762711868</v>
      </c>
      <c r="G28" s="4"/>
    </row>
    <row r="29" spans="1:13">
      <c r="A29" s="4" t="s">
        <v>206</v>
      </c>
      <c r="B29" s="4">
        <v>0.1236</v>
      </c>
      <c r="C29" s="4">
        <v>48</v>
      </c>
      <c r="D29" s="4">
        <v>13.95</v>
      </c>
      <c r="E29" s="4">
        <v>9.3030000000000002E-2</v>
      </c>
      <c r="F29" s="4">
        <f t="shared" si="0"/>
        <v>25.628410194174755</v>
      </c>
      <c r="H29">
        <f>AVERAGE(F31:F32)</f>
        <v>8.1510534533339971</v>
      </c>
    </row>
    <row r="30" spans="1:13" s="4" customFormat="1">
      <c r="A30" s="4" t="s">
        <v>206</v>
      </c>
      <c r="B30">
        <v>0.11210000000000001</v>
      </c>
      <c r="C30">
        <v>46</v>
      </c>
      <c r="D30">
        <v>13.4</v>
      </c>
      <c r="E30" s="4">
        <v>9.3030000000000002E-2</v>
      </c>
      <c r="F30" s="4">
        <f>((C30-D30)*E30)/B30</f>
        <v>27.054219446922389</v>
      </c>
    </row>
    <row r="31" spans="1:13">
      <c r="A31" s="4" t="s">
        <v>365</v>
      </c>
      <c r="B31" s="4">
        <v>0.1183</v>
      </c>
      <c r="C31" s="4">
        <v>26</v>
      </c>
      <c r="D31" s="4">
        <v>14.5</v>
      </c>
      <c r="E31" s="4">
        <v>0.114622</v>
      </c>
      <c r="F31" s="4">
        <f t="shared" si="0"/>
        <v>11.142459847844464</v>
      </c>
      <c r="M31" s="4"/>
    </row>
    <row r="32" spans="1:13">
      <c r="A32" s="4" t="s">
        <v>365</v>
      </c>
      <c r="B32">
        <v>0.11899999999999999</v>
      </c>
      <c r="C32">
        <v>20</v>
      </c>
      <c r="D32">
        <v>13.4</v>
      </c>
      <c r="E32" s="4">
        <v>9.3030000000000002E-2</v>
      </c>
      <c r="F32" s="4">
        <f>((C32-D32)*E32)/B32</f>
        <v>5.1596470588235288</v>
      </c>
      <c r="M32" s="4"/>
    </row>
    <row r="33" spans="1:13" s="4" customFormat="1"/>
    <row r="34" spans="1:13">
      <c r="A34" s="4" t="s">
        <v>364</v>
      </c>
      <c r="B34" s="4">
        <v>0.13789999999999999</v>
      </c>
      <c r="C34" s="4">
        <v>36</v>
      </c>
      <c r="D34" s="4">
        <v>14.5</v>
      </c>
      <c r="E34" s="4">
        <v>0.114622</v>
      </c>
      <c r="F34" s="4">
        <f t="shared" si="0"/>
        <v>17.870725163161712</v>
      </c>
      <c r="H34">
        <f>AVERAGE(F34:F35)</f>
        <v>22.768745815113792</v>
      </c>
    </row>
    <row r="35" spans="1:13" s="4" customFormat="1">
      <c r="A35" s="4" t="s">
        <v>364</v>
      </c>
      <c r="B35">
        <v>0.1002</v>
      </c>
      <c r="C35">
        <v>46</v>
      </c>
      <c r="D35" s="4">
        <v>15.3</v>
      </c>
      <c r="E35" s="4">
        <v>9.0300000000000005E-2</v>
      </c>
      <c r="F35" s="4">
        <f>((C35-D35)*E35)/B35</f>
        <v>27.666766467065873</v>
      </c>
    </row>
    <row r="36" spans="1:13">
      <c r="A36" s="4" t="s">
        <v>363</v>
      </c>
      <c r="B36" s="4">
        <v>0.12189999999999999</v>
      </c>
      <c r="C36" s="4">
        <v>38</v>
      </c>
      <c r="D36" s="4">
        <v>14.5</v>
      </c>
      <c r="E36" s="4">
        <v>0.114622</v>
      </c>
      <c r="F36" s="4">
        <f t="shared" si="0"/>
        <v>22.096940114848238</v>
      </c>
      <c r="H36">
        <f>AVERAGE(F36:F37)</f>
        <v>22.57053988286053</v>
      </c>
    </row>
    <row r="37" spans="1:13" s="4" customFormat="1">
      <c r="A37" s="4" t="s">
        <v>363</v>
      </c>
      <c r="B37">
        <v>0.1203</v>
      </c>
      <c r="C37">
        <v>46</v>
      </c>
      <c r="D37" s="4">
        <v>15.3</v>
      </c>
      <c r="E37" s="4">
        <v>9.0300000000000005E-2</v>
      </c>
      <c r="F37" s="4">
        <f>((C37-D37)*E37)/B37</f>
        <v>23.044139650872818</v>
      </c>
    </row>
    <row r="38" spans="1:13">
      <c r="A38" s="4" t="s">
        <v>362</v>
      </c>
      <c r="B38" s="4">
        <v>0.11260000000000001</v>
      </c>
      <c r="C38" s="4">
        <v>35</v>
      </c>
      <c r="D38" s="4">
        <v>14.5</v>
      </c>
      <c r="E38" s="4">
        <v>0.114622</v>
      </c>
      <c r="F38" s="4">
        <f t="shared" si="0"/>
        <v>20.868126110124333</v>
      </c>
      <c r="H38" s="4">
        <f>AVERAGE(F38:F39)</f>
        <v>23.461365686641116</v>
      </c>
      <c r="K38" s="4"/>
      <c r="L38" s="4"/>
      <c r="M38" s="4"/>
    </row>
    <row r="39" spans="1:13" s="4" customFormat="1">
      <c r="A39" s="4" t="s">
        <v>362</v>
      </c>
      <c r="B39" s="4">
        <v>0.10639999999999999</v>
      </c>
      <c r="C39" s="4">
        <v>46</v>
      </c>
      <c r="D39" s="4">
        <v>15.3</v>
      </c>
      <c r="E39" s="4">
        <v>9.0300000000000005E-2</v>
      </c>
      <c r="F39" s="4">
        <f t="shared" si="0"/>
        <v>26.054605263157899</v>
      </c>
    </row>
    <row r="40" spans="1:13">
      <c r="A40" s="4" t="s">
        <v>361</v>
      </c>
      <c r="B40" s="4">
        <v>0.12870000000000001</v>
      </c>
      <c r="C40" s="4">
        <v>38</v>
      </c>
      <c r="D40" s="4">
        <v>14.5</v>
      </c>
      <c r="E40" s="4">
        <v>0.114622</v>
      </c>
      <c r="F40" s="4">
        <f t="shared" si="0"/>
        <v>20.929425019425018</v>
      </c>
      <c r="H40">
        <f>AVERAGE(F40:F41)</f>
        <v>20.714758465594862</v>
      </c>
    </row>
    <row r="41" spans="1:13" s="4" customFormat="1">
      <c r="A41" s="4" t="s">
        <v>361</v>
      </c>
      <c r="B41">
        <v>0.10879999999999999</v>
      </c>
      <c r="C41">
        <v>40</v>
      </c>
      <c r="D41" s="4">
        <v>15.3</v>
      </c>
      <c r="E41" s="4">
        <v>9.0300000000000005E-2</v>
      </c>
      <c r="F41" s="4">
        <f>((C41-D41)*E41)/B41</f>
        <v>20.500091911764706</v>
      </c>
    </row>
    <row r="42" spans="1:13">
      <c r="M42" s="4"/>
    </row>
    <row r="43" spans="1:13">
      <c r="A43" s="4" t="s">
        <v>416</v>
      </c>
      <c r="B43" s="4">
        <v>6.8599999999999994E-2</v>
      </c>
      <c r="C43" s="4">
        <v>24</v>
      </c>
      <c r="D43" s="4">
        <v>15</v>
      </c>
      <c r="E43" s="4">
        <v>0.114622</v>
      </c>
      <c r="F43" s="4">
        <f t="shared" si="0"/>
        <v>15.03787172011662</v>
      </c>
      <c r="H43" s="4">
        <f>AVERAGE(F43:F44)</f>
        <v>12.771209641960862</v>
      </c>
      <c r="M43" s="4"/>
    </row>
    <row r="44" spans="1:13" s="4" customFormat="1">
      <c r="A44" s="4" t="s">
        <v>416</v>
      </c>
      <c r="B44" s="4">
        <v>0.1293</v>
      </c>
      <c r="C44" s="4">
        <v>28</v>
      </c>
      <c r="D44" s="4">
        <v>13.4</v>
      </c>
      <c r="E44" s="4">
        <v>9.3030000000000002E-2</v>
      </c>
      <c r="F44" s="4">
        <f t="shared" si="0"/>
        <v>10.504547563805104</v>
      </c>
    </row>
    <row r="45" spans="1:13">
      <c r="A45" s="4" t="s">
        <v>415</v>
      </c>
      <c r="B45" s="4">
        <v>0.1134</v>
      </c>
      <c r="C45" s="4">
        <v>26</v>
      </c>
      <c r="D45" s="4">
        <v>15</v>
      </c>
      <c r="E45" s="4">
        <v>0.114622</v>
      </c>
      <c r="F45" s="4">
        <f t="shared" si="0"/>
        <v>11.118536155202822</v>
      </c>
      <c r="H45">
        <f>AVERAGE(F45:F46)</f>
        <v>12.459616603070581</v>
      </c>
    </row>
    <row r="46" spans="1:13" s="4" customFormat="1">
      <c r="A46" s="4" t="s">
        <v>415</v>
      </c>
      <c r="B46">
        <v>0.1119</v>
      </c>
      <c r="C46">
        <v>30</v>
      </c>
      <c r="D46" s="4">
        <v>13.4</v>
      </c>
      <c r="E46" s="4">
        <v>9.3030000000000002E-2</v>
      </c>
      <c r="F46" s="4">
        <f>((C46-D46)*E46)/B46</f>
        <v>13.800697050938339</v>
      </c>
    </row>
    <row r="47" spans="1:13">
      <c r="A47" s="4" t="s">
        <v>414</v>
      </c>
      <c r="B47" s="4">
        <v>0.1169</v>
      </c>
      <c r="C47" s="4">
        <v>22</v>
      </c>
      <c r="D47" s="4">
        <v>15</v>
      </c>
      <c r="E47" s="4">
        <v>0.114622</v>
      </c>
      <c r="F47" s="4">
        <f t="shared" si="0"/>
        <v>6.8635928143712572</v>
      </c>
      <c r="H47" s="4">
        <f>AVERAGE(F47:F48)</f>
        <v>10.083304732357028</v>
      </c>
      <c r="K47" s="4"/>
      <c r="L47" s="4"/>
      <c r="M47" s="4"/>
    </row>
    <row r="48" spans="1:13" s="4" customFormat="1">
      <c r="A48" s="4" t="s">
        <v>414</v>
      </c>
      <c r="B48" s="4">
        <v>0.1021</v>
      </c>
      <c r="C48" s="4">
        <v>28</v>
      </c>
      <c r="D48" s="4">
        <v>13.4</v>
      </c>
      <c r="E48" s="4">
        <v>9.3030000000000002E-2</v>
      </c>
      <c r="F48" s="4">
        <f t="shared" si="0"/>
        <v>13.303016650342801</v>
      </c>
    </row>
    <row r="49" spans="1:13">
      <c r="A49" s="4" t="s">
        <v>413</v>
      </c>
      <c r="B49" s="4">
        <v>0.1158</v>
      </c>
      <c r="C49" s="4">
        <v>24</v>
      </c>
      <c r="D49" s="4">
        <v>15</v>
      </c>
      <c r="E49" s="4">
        <v>0.114622</v>
      </c>
      <c r="F49" s="4">
        <f t="shared" si="0"/>
        <v>8.9084455958549231</v>
      </c>
      <c r="H49" s="4">
        <f>AVERAGE(F49:F50)</f>
        <v>11.711262271611673</v>
      </c>
      <c r="K49" s="4"/>
      <c r="L49" s="4"/>
      <c r="M49" s="4"/>
    </row>
    <row r="50" spans="1:13" s="4" customFormat="1">
      <c r="A50" s="4" t="s">
        <v>413</v>
      </c>
      <c r="B50" s="4">
        <v>0.10639999999999999</v>
      </c>
      <c r="C50" s="4">
        <v>30</v>
      </c>
      <c r="D50" s="4">
        <v>13.4</v>
      </c>
      <c r="E50" s="4">
        <v>9.3030000000000002E-2</v>
      </c>
      <c r="F50" s="4">
        <f t="shared" si="0"/>
        <v>14.514078947368423</v>
      </c>
    </row>
    <row r="51" spans="1:13" s="4" customFormat="1"/>
    <row r="52" spans="1:13">
      <c r="A52" s="4" t="s">
        <v>412</v>
      </c>
      <c r="B52" s="4">
        <v>0.1386</v>
      </c>
      <c r="C52" s="4">
        <v>18</v>
      </c>
      <c r="D52" s="4">
        <v>15</v>
      </c>
      <c r="E52" s="4">
        <v>0.114622</v>
      </c>
      <c r="F52" s="4">
        <f t="shared" si="0"/>
        <v>2.4809956709956711</v>
      </c>
      <c r="H52">
        <f>AVERAGE(F52:F53)</f>
        <v>1.5179232828139388</v>
      </c>
    </row>
    <row r="53" spans="1:13" s="4" customFormat="1">
      <c r="A53" s="4" t="s">
        <v>412</v>
      </c>
      <c r="B53">
        <v>0.10059999999999999</v>
      </c>
      <c r="C53">
        <v>14</v>
      </c>
      <c r="D53" s="4">
        <v>13.4</v>
      </c>
      <c r="E53" s="4">
        <v>9.3030000000000002E-2</v>
      </c>
      <c r="F53" s="4">
        <f>((C53-D53)*E53)/B53</f>
        <v>0.55485089463220649</v>
      </c>
    </row>
    <row r="54" spans="1:13">
      <c r="A54" s="4" t="s">
        <v>411</v>
      </c>
      <c r="B54" s="4">
        <v>0.1308</v>
      </c>
      <c r="C54" s="4">
        <v>22</v>
      </c>
      <c r="D54" s="4">
        <v>15</v>
      </c>
      <c r="E54" s="4">
        <v>0.114622</v>
      </c>
      <c r="F54" s="4">
        <f t="shared" si="0"/>
        <v>6.1342048929663608</v>
      </c>
      <c r="H54">
        <f>AVERAGE(F54:F55)</f>
        <v>4.1746024464831804</v>
      </c>
    </row>
    <row r="55" spans="1:13" s="4" customFormat="1">
      <c r="A55" s="4" t="s">
        <v>411</v>
      </c>
      <c r="B55">
        <v>0.10920000000000001</v>
      </c>
      <c r="C55">
        <v>16</v>
      </c>
      <c r="D55" s="4">
        <v>13.4</v>
      </c>
      <c r="E55" s="4">
        <v>9.3030000000000002E-2</v>
      </c>
      <c r="F55" s="4">
        <f>((C55-D55)*E55)/B55</f>
        <v>2.2149999999999999</v>
      </c>
    </row>
    <row r="56" spans="1:13">
      <c r="A56" s="4" t="s">
        <v>410</v>
      </c>
      <c r="B56" s="4">
        <v>0.1128</v>
      </c>
      <c r="C56" s="4">
        <v>22</v>
      </c>
      <c r="D56" s="4">
        <v>15</v>
      </c>
      <c r="E56" s="4">
        <v>0.114622</v>
      </c>
      <c r="F56" s="4">
        <f t="shared" si="0"/>
        <v>7.1130673758865255</v>
      </c>
      <c r="H56">
        <f>AVERAGE(F56:F57)</f>
        <v>6.0323320750400367</v>
      </c>
    </row>
    <row r="57" spans="1:13" s="4" customFormat="1">
      <c r="A57" s="4" t="s">
        <v>410</v>
      </c>
      <c r="B57">
        <v>0.124</v>
      </c>
      <c r="C57">
        <v>20</v>
      </c>
      <c r="D57" s="4">
        <v>13.4</v>
      </c>
      <c r="E57" s="4">
        <v>9.3030000000000002E-2</v>
      </c>
      <c r="F57" s="4">
        <f>((C57-D57)*E57)/B57</f>
        <v>4.9515967741935478</v>
      </c>
    </row>
    <row r="58" spans="1:13">
      <c r="A58" s="4" t="s">
        <v>409</v>
      </c>
      <c r="B58" s="4">
        <v>0.1065</v>
      </c>
      <c r="C58" s="4">
        <v>24</v>
      </c>
      <c r="D58" s="4">
        <v>15</v>
      </c>
      <c r="E58" s="4">
        <v>0.114622</v>
      </c>
      <c r="F58" s="4">
        <f t="shared" si="0"/>
        <v>9.6863661971830997</v>
      </c>
      <c r="H58">
        <f>AVERAGE(F58:F59)</f>
        <v>6.7901257737507859</v>
      </c>
    </row>
    <row r="59" spans="1:13" s="4" customFormat="1">
      <c r="A59" s="4" t="s">
        <v>409</v>
      </c>
      <c r="B59">
        <v>0.1099</v>
      </c>
      <c r="C59">
        <v>18</v>
      </c>
      <c r="D59" s="4">
        <v>13.4</v>
      </c>
      <c r="E59" s="4">
        <v>9.3030000000000002E-2</v>
      </c>
      <c r="F59" s="4">
        <f>((C59-D59)*E59)/B59</f>
        <v>3.8938853503184712</v>
      </c>
    </row>
    <row r="60" spans="1:13" s="4" customFormat="1"/>
    <row r="61" spans="1:13">
      <c r="A61" s="4" t="s">
        <v>408</v>
      </c>
      <c r="B61" s="4">
        <v>0.10299999999999999</v>
      </c>
      <c r="C61" s="4">
        <v>38</v>
      </c>
      <c r="D61" s="4">
        <v>15</v>
      </c>
      <c r="E61" s="4">
        <v>0.114622</v>
      </c>
      <c r="F61" s="4">
        <f t="shared" si="0"/>
        <v>25.595203883495149</v>
      </c>
      <c r="H61">
        <f>AVERAGE(F61:F62)</f>
        <v>26.405021296586284</v>
      </c>
    </row>
    <row r="62" spans="1:13" s="4" customFormat="1">
      <c r="A62" s="4" t="s">
        <v>408</v>
      </c>
      <c r="B62">
        <v>0.1085</v>
      </c>
      <c r="C62">
        <v>48</v>
      </c>
      <c r="D62" s="4">
        <v>15.3</v>
      </c>
      <c r="E62" s="4">
        <v>9.0300000000000005E-2</v>
      </c>
      <c r="F62" s="4">
        <f>((C62-D62)*E62)/B62</f>
        <v>27.214838709677423</v>
      </c>
    </row>
    <row r="63" spans="1:13">
      <c r="A63" s="4" t="s">
        <v>407</v>
      </c>
      <c r="B63" s="4">
        <v>0.1066</v>
      </c>
      <c r="C63" s="4">
        <v>38</v>
      </c>
      <c r="D63" s="4">
        <v>15</v>
      </c>
      <c r="E63" s="4">
        <v>0.114622</v>
      </c>
      <c r="F63" s="4">
        <f t="shared" si="0"/>
        <v>24.730825515947469</v>
      </c>
      <c r="H63">
        <f>AVERAGE(F63:F64)</f>
        <v>24.565872316797265</v>
      </c>
    </row>
    <row r="64" spans="1:13" s="4" customFormat="1">
      <c r="A64" s="4" t="s">
        <v>407</v>
      </c>
      <c r="B64">
        <v>5.4399999999999997E-2</v>
      </c>
      <c r="C64">
        <v>30</v>
      </c>
      <c r="D64" s="4">
        <v>15.3</v>
      </c>
      <c r="E64" s="4">
        <v>9.0300000000000005E-2</v>
      </c>
      <c r="F64" s="4">
        <f>((C64-D64)*E64)/B64</f>
        <v>24.40091911764706</v>
      </c>
    </row>
    <row r="65" spans="1:8">
      <c r="A65" s="4" t="s">
        <v>406</v>
      </c>
      <c r="B65" s="4">
        <v>8.6900000000000005E-2</v>
      </c>
      <c r="C65" s="4">
        <v>42</v>
      </c>
      <c r="D65" s="4">
        <v>15</v>
      </c>
      <c r="E65" s="4">
        <v>0.114622</v>
      </c>
      <c r="F65" s="4">
        <f t="shared" si="0"/>
        <v>35.613279631760648</v>
      </c>
      <c r="H65">
        <f>AVERAGE(F65:F66)</f>
        <v>30.911281414000186</v>
      </c>
    </row>
    <row r="66" spans="1:8" s="4" customFormat="1">
      <c r="A66" s="4" t="s">
        <v>406</v>
      </c>
      <c r="B66">
        <v>8.5099999999999995E-2</v>
      </c>
      <c r="C66">
        <v>40</v>
      </c>
      <c r="D66" s="4">
        <v>15.3</v>
      </c>
      <c r="E66" s="4">
        <v>9.0300000000000005E-2</v>
      </c>
      <c r="F66" s="4">
        <f>((C66-D66)*E66)/B66</f>
        <v>26.209283196239721</v>
      </c>
    </row>
    <row r="67" spans="1:8">
      <c r="A67" s="4" t="s">
        <v>405</v>
      </c>
      <c r="B67" s="4">
        <v>9.4899999999999998E-2</v>
      </c>
      <c r="C67" s="4">
        <v>44</v>
      </c>
      <c r="D67" s="4">
        <v>15</v>
      </c>
      <c r="E67" s="4">
        <v>0.114622</v>
      </c>
      <c r="F67" s="4">
        <f>((C67-D67)*E67)/B67</f>
        <v>35.026743940990514</v>
      </c>
      <c r="H67">
        <f>AVERAGE(F67:F68)</f>
        <v>30.329387595495259</v>
      </c>
    </row>
    <row r="68" spans="1:8" s="4" customFormat="1">
      <c r="A68" s="4" t="s">
        <v>405</v>
      </c>
      <c r="B68">
        <v>0.1152</v>
      </c>
      <c r="C68">
        <v>48</v>
      </c>
      <c r="D68" s="4">
        <v>15.3</v>
      </c>
      <c r="E68" s="4">
        <v>9.0300000000000005E-2</v>
      </c>
      <c r="F68" s="4">
        <f>((C68-D68)*E68)/B68</f>
        <v>25.632031250000004</v>
      </c>
    </row>
    <row r="69" spans="1:8" s="4" customFormat="1"/>
    <row r="70" spans="1:8">
      <c r="A70" s="4" t="s">
        <v>404</v>
      </c>
      <c r="B70" s="4">
        <v>0.1086</v>
      </c>
      <c r="C70" s="4">
        <v>34</v>
      </c>
      <c r="D70" s="4">
        <v>15</v>
      </c>
      <c r="E70" s="4">
        <v>0.114622</v>
      </c>
      <c r="F70" s="4">
        <f t="shared" si="0"/>
        <v>20.053572744014733</v>
      </c>
      <c r="H70">
        <f>AVERAGE(F70:F71)</f>
        <v>18.635916206261513</v>
      </c>
    </row>
    <row r="71" spans="1:8" s="4" customFormat="1">
      <c r="A71" s="4" t="s">
        <v>404</v>
      </c>
      <c r="B71">
        <v>0.1086</v>
      </c>
      <c r="C71">
        <v>34</v>
      </c>
      <c r="D71">
        <v>13.9</v>
      </c>
      <c r="E71">
        <v>9.3030000000000002E-2</v>
      </c>
      <c r="F71" s="4">
        <f>((C71-D71)*E71)/B71</f>
        <v>17.218259668508288</v>
      </c>
    </row>
    <row r="72" spans="1:8">
      <c r="A72" s="4" t="s">
        <v>403</v>
      </c>
      <c r="B72" s="4">
        <v>0.1328</v>
      </c>
      <c r="C72" s="4">
        <v>48</v>
      </c>
      <c r="D72" s="4">
        <v>15</v>
      </c>
      <c r="E72" s="4">
        <v>0.114622</v>
      </c>
      <c r="F72" s="4">
        <f t="shared" si="0"/>
        <v>28.482876506024095</v>
      </c>
      <c r="H72">
        <f>AVERAGE(F72:F73)</f>
        <v>22.503670833973775</v>
      </c>
    </row>
    <row r="73" spans="1:8" s="4" customFormat="1">
      <c r="A73" s="4" t="s">
        <v>403</v>
      </c>
      <c r="B73">
        <v>0.1019</v>
      </c>
      <c r="C73">
        <v>32</v>
      </c>
      <c r="D73">
        <v>13.9</v>
      </c>
      <c r="E73">
        <v>9.3030000000000002E-2</v>
      </c>
      <c r="F73" s="4">
        <f>((C73-D73)*E73)/B73</f>
        <v>16.524465161923455</v>
      </c>
    </row>
    <row r="74" spans="1:8">
      <c r="A74" s="4" t="s">
        <v>402</v>
      </c>
      <c r="B74" s="4">
        <v>0.11</v>
      </c>
      <c r="C74" s="4">
        <v>38</v>
      </c>
      <c r="D74" s="4">
        <v>15</v>
      </c>
      <c r="E74" s="4">
        <v>0.114622</v>
      </c>
      <c r="F74" s="4">
        <f t="shared" si="0"/>
        <v>23.966418181818185</v>
      </c>
      <c r="H74">
        <f>AVERAGE(F74:F75)</f>
        <v>19.433021839913078</v>
      </c>
    </row>
    <row r="75" spans="1:8" s="4" customFormat="1">
      <c r="A75" s="4" t="s">
        <v>402</v>
      </c>
      <c r="B75">
        <v>0.1255</v>
      </c>
      <c r="C75">
        <v>34</v>
      </c>
      <c r="D75" s="4">
        <v>13.9</v>
      </c>
      <c r="E75" s="4">
        <v>9.3030000000000002E-2</v>
      </c>
      <c r="F75" s="4">
        <f>((C75-D75)*E75)/B75</f>
        <v>14.899625498007969</v>
      </c>
    </row>
    <row r="76" spans="1:8">
      <c r="A76" s="4" t="s">
        <v>401</v>
      </c>
      <c r="B76" s="4">
        <v>0.1079</v>
      </c>
      <c r="C76" s="4">
        <v>36</v>
      </c>
      <c r="D76" s="4">
        <v>15</v>
      </c>
      <c r="E76" s="4">
        <v>0.114622</v>
      </c>
      <c r="F76" s="4">
        <f t="shared" si="0"/>
        <v>22.308266913809081</v>
      </c>
      <c r="H76">
        <f>AVERAGE(F76:F77)</f>
        <v>19.172585429460288</v>
      </c>
    </row>
    <row r="77" spans="1:8" s="4" customFormat="1">
      <c r="A77" s="4" t="s">
        <v>401</v>
      </c>
      <c r="B77">
        <v>0.1166</v>
      </c>
      <c r="C77">
        <v>34</v>
      </c>
      <c r="D77" s="4">
        <v>13.9</v>
      </c>
      <c r="E77" s="4">
        <v>9.3030000000000002E-2</v>
      </c>
      <c r="F77" s="4">
        <f>((C77-D77)*E77)/B77</f>
        <v>16.036903945111494</v>
      </c>
    </row>
    <row r="78" spans="1:8" s="4" customFormat="1"/>
    <row r="79" spans="1:8">
      <c r="A79" s="4" t="s">
        <v>400</v>
      </c>
      <c r="B79" s="4">
        <v>0.1356</v>
      </c>
      <c r="C79" s="4">
        <v>28</v>
      </c>
      <c r="D79" s="4">
        <v>15</v>
      </c>
      <c r="E79" s="4">
        <v>0.114622</v>
      </c>
      <c r="F79" s="4">
        <f t="shared" si="0"/>
        <v>10.988834808259588</v>
      </c>
      <c r="H79">
        <f>AVERAGE(F79:F80)</f>
        <v>6.2458135579759482</v>
      </c>
    </row>
    <row r="80" spans="1:8" s="4" customFormat="1">
      <c r="A80" s="4" t="s">
        <v>400</v>
      </c>
      <c r="B80">
        <v>0.13</v>
      </c>
      <c r="C80">
        <v>16</v>
      </c>
      <c r="D80" s="4">
        <v>13.9</v>
      </c>
      <c r="E80" s="4">
        <v>9.3030000000000002E-2</v>
      </c>
      <c r="F80" s="4">
        <f>((C80-D80)*E80)/B80</f>
        <v>1.5027923076923075</v>
      </c>
    </row>
    <row r="81" spans="1:8">
      <c r="A81" s="4" t="s">
        <v>399</v>
      </c>
      <c r="B81" s="4">
        <v>9.8100000000000007E-2</v>
      </c>
      <c r="C81" s="4">
        <v>26</v>
      </c>
      <c r="D81" s="4">
        <v>15</v>
      </c>
      <c r="E81" s="4">
        <v>0.114622</v>
      </c>
      <c r="F81" s="4">
        <f t="shared" si="0"/>
        <v>12.852619775739042</v>
      </c>
      <c r="H81">
        <f>AVERAGE(F81:F82)</f>
        <v>6.8739608065046909</v>
      </c>
    </row>
    <row r="82" spans="1:8" s="4" customFormat="1">
      <c r="A82" s="4" t="s">
        <v>399</v>
      </c>
      <c r="B82">
        <v>0.1143</v>
      </c>
      <c r="C82">
        <v>15</v>
      </c>
      <c r="D82" s="4">
        <v>13.9</v>
      </c>
      <c r="E82" s="4">
        <v>9.3030000000000002E-2</v>
      </c>
      <c r="F82" s="4">
        <f>((C82-D82)*E82)/B82</f>
        <v>0.89530183727034096</v>
      </c>
    </row>
    <row r="83" spans="1:8">
      <c r="A83" s="4" t="s">
        <v>398</v>
      </c>
      <c r="B83" s="4">
        <v>0.1026</v>
      </c>
      <c r="C83" s="4">
        <v>26</v>
      </c>
      <c r="D83" s="4">
        <v>15</v>
      </c>
      <c r="E83" s="4">
        <v>0.114622</v>
      </c>
      <c r="F83" s="4">
        <f t="shared" si="0"/>
        <v>12.288908382066277</v>
      </c>
      <c r="H83">
        <f>AVERAGE(F83:F84)</f>
        <v>8.5129141242551754</v>
      </c>
    </row>
    <row r="84" spans="1:8" s="4" customFormat="1">
      <c r="A84" s="4" t="s">
        <v>398</v>
      </c>
      <c r="B84">
        <v>0.1198</v>
      </c>
      <c r="C84">
        <v>20</v>
      </c>
      <c r="D84" s="4">
        <v>13.9</v>
      </c>
      <c r="E84" s="4">
        <v>9.3030000000000002E-2</v>
      </c>
      <c r="F84" s="4">
        <f>((C84-D84)*E84)/B84</f>
        <v>4.7369198664440733</v>
      </c>
    </row>
    <row r="85" spans="1:8">
      <c r="A85" s="4" t="s">
        <v>397</v>
      </c>
      <c r="B85" s="4">
        <v>0.12970000000000001</v>
      </c>
      <c r="C85" s="4">
        <v>32</v>
      </c>
      <c r="D85" s="4">
        <v>15</v>
      </c>
      <c r="E85" s="4">
        <v>0.114622</v>
      </c>
      <c r="F85" s="4">
        <f t="shared" si="0"/>
        <v>15.023700848111025</v>
      </c>
      <c r="H85">
        <f>AVERAGE(F85:F86)</f>
        <v>8.7094957728927209</v>
      </c>
    </row>
    <row r="86" spans="1:8" s="4" customFormat="1">
      <c r="A86" s="4" t="s">
        <v>397</v>
      </c>
      <c r="B86">
        <v>0.12039999999999999</v>
      </c>
      <c r="C86">
        <v>17</v>
      </c>
      <c r="D86" s="4">
        <v>13.9</v>
      </c>
      <c r="E86" s="4">
        <v>9.3030000000000002E-2</v>
      </c>
      <c r="F86" s="4">
        <f>((C86-D86)*E86)/B86</f>
        <v>2.3952906976744184</v>
      </c>
    </row>
    <row r="87" spans="1:8" s="4" customFormat="1"/>
    <row r="88" spans="1:8">
      <c r="A88" s="4" t="s">
        <v>396</v>
      </c>
      <c r="B88" s="4">
        <v>9.6799999999999997E-2</v>
      </c>
      <c r="C88" s="4">
        <v>35</v>
      </c>
      <c r="D88" s="4">
        <v>15</v>
      </c>
      <c r="E88" s="4">
        <v>0.114622</v>
      </c>
      <c r="F88" s="4">
        <f>((C88-D88)*E88)/B88</f>
        <v>23.682231404958678</v>
      </c>
      <c r="H88">
        <f>AVERAGE(F87:F88)</f>
        <v>23.682231404958678</v>
      </c>
    </row>
    <row r="89" spans="1:8" s="4" customFormat="1">
      <c r="A89" s="4" t="s">
        <v>396</v>
      </c>
      <c r="B89">
        <v>0.1245</v>
      </c>
      <c r="C89">
        <v>42</v>
      </c>
      <c r="D89" s="4">
        <v>15.3</v>
      </c>
      <c r="E89" s="4">
        <v>9.0300000000000005E-2</v>
      </c>
      <c r="F89" s="4">
        <f>((C89-D89)*E89)/B89</f>
        <v>19.3655421686747</v>
      </c>
    </row>
    <row r="90" spans="1:8">
      <c r="A90" s="4" t="s">
        <v>395</v>
      </c>
      <c r="B90" s="4">
        <v>0.13189999999999999</v>
      </c>
      <c r="C90" s="4">
        <v>40</v>
      </c>
      <c r="D90" s="4">
        <v>15</v>
      </c>
      <c r="E90" s="4">
        <v>0.114622</v>
      </c>
      <c r="F90" s="4">
        <f t="shared" si="0"/>
        <v>21.725170583775586</v>
      </c>
      <c r="H90">
        <f>AVERAGE(F90:F91)</f>
        <v>21.41324754354342</v>
      </c>
    </row>
    <row r="91" spans="1:8" s="4" customFormat="1">
      <c r="A91" s="4" t="s">
        <v>395</v>
      </c>
      <c r="B91">
        <v>0.1057</v>
      </c>
      <c r="C91">
        <v>40</v>
      </c>
      <c r="D91" s="4">
        <v>15.3</v>
      </c>
      <c r="E91" s="4">
        <v>9.0300000000000005E-2</v>
      </c>
      <c r="F91" s="4">
        <f>((C91-D91)*E91)/B91</f>
        <v>21.101324503311258</v>
      </c>
    </row>
    <row r="92" spans="1:8">
      <c r="A92" s="4" t="s">
        <v>394</v>
      </c>
      <c r="B92" s="4">
        <v>0.1178</v>
      </c>
      <c r="C92" s="4">
        <v>39</v>
      </c>
      <c r="D92" s="4">
        <v>15</v>
      </c>
      <c r="E92" s="4">
        <v>0.114622</v>
      </c>
      <c r="F92" s="4">
        <f t="shared" si="0"/>
        <v>23.352529711375212</v>
      </c>
      <c r="H92">
        <f>AVERAGE(F92:F93)</f>
        <v>22.911166999210437</v>
      </c>
    </row>
    <row r="93" spans="1:8" s="4" customFormat="1">
      <c r="A93" s="4" t="s">
        <v>394</v>
      </c>
      <c r="B93">
        <v>0.10730000000000001</v>
      </c>
      <c r="C93">
        <v>42</v>
      </c>
      <c r="D93" s="4">
        <v>15.3</v>
      </c>
      <c r="E93" s="4">
        <v>9.0300000000000005E-2</v>
      </c>
      <c r="F93" s="4">
        <f>((C93-D93)*E93)/B93</f>
        <v>22.469804287045665</v>
      </c>
    </row>
    <row r="94" spans="1:8">
      <c r="A94" s="4" t="s">
        <v>393</v>
      </c>
      <c r="B94" s="4">
        <v>0.12429999999999999</v>
      </c>
      <c r="C94" s="4">
        <v>14</v>
      </c>
      <c r="D94" s="4">
        <v>15</v>
      </c>
      <c r="E94" s="4">
        <v>0.114622</v>
      </c>
      <c r="F94" s="4">
        <f t="shared" si="0"/>
        <v>-0.92213998390989549</v>
      </c>
      <c r="H94">
        <f>AVERAGE(F94:F95)</f>
        <v>10.321622315737359</v>
      </c>
    </row>
    <row r="95" spans="1:8" s="4" customFormat="1">
      <c r="A95" s="4" t="s">
        <v>393</v>
      </c>
      <c r="B95">
        <v>0.1118</v>
      </c>
      <c r="C95">
        <v>42</v>
      </c>
      <c r="D95" s="4">
        <v>15.3</v>
      </c>
      <c r="E95" s="4">
        <v>9.0300000000000005E-2</v>
      </c>
      <c r="F95" s="4">
        <f>((C95-D95)*E95)/B95</f>
        <v>21.565384615384616</v>
      </c>
    </row>
    <row r="96" spans="1:8" s="4" customFormat="1"/>
    <row r="97" spans="1:8">
      <c r="A97" s="4" t="s">
        <v>392</v>
      </c>
      <c r="B97" s="4">
        <v>0.1177</v>
      </c>
      <c r="C97" s="4">
        <v>34</v>
      </c>
      <c r="D97" s="4">
        <v>15</v>
      </c>
      <c r="E97" s="4">
        <v>0.114622</v>
      </c>
      <c r="F97" s="4">
        <f t="shared" si="0"/>
        <v>18.503126593033137</v>
      </c>
      <c r="H97">
        <f>AVERAGE(F97:F98)</f>
        <v>12.581666212468541</v>
      </c>
    </row>
    <row r="98" spans="1:8" s="4" customFormat="1">
      <c r="A98" s="4" t="s">
        <v>392</v>
      </c>
      <c r="B98">
        <v>0.1166</v>
      </c>
      <c r="C98">
        <v>22</v>
      </c>
      <c r="D98">
        <v>13.4</v>
      </c>
      <c r="E98">
        <v>9.0300000000000005E-2</v>
      </c>
      <c r="F98" s="4">
        <f>((C98-D98)*E98)/B98</f>
        <v>6.6602058319039461</v>
      </c>
    </row>
    <row r="99" spans="1:8">
      <c r="A99" s="4" t="s">
        <v>391</v>
      </c>
      <c r="B99" s="4">
        <v>0.1032</v>
      </c>
      <c r="C99" s="4">
        <v>32</v>
      </c>
      <c r="D99" s="4">
        <v>15</v>
      </c>
      <c r="E99" s="4">
        <v>0.114622</v>
      </c>
      <c r="F99" s="4">
        <f t="shared" si="0"/>
        <v>18.881531007751938</v>
      </c>
      <c r="H99">
        <f>AVERAGE(F99:F100)</f>
        <v>14.233436102022559</v>
      </c>
    </row>
    <row r="100" spans="1:8" s="4" customFormat="1">
      <c r="A100" s="4" t="s">
        <v>391</v>
      </c>
      <c r="B100">
        <v>0.1187</v>
      </c>
      <c r="C100">
        <v>26</v>
      </c>
      <c r="D100" s="4">
        <v>13.4</v>
      </c>
      <c r="E100" s="4">
        <v>9.0300000000000005E-2</v>
      </c>
      <c r="F100" s="4">
        <f>((C100-D100)*E100)/B100</f>
        <v>9.5853411962931769</v>
      </c>
    </row>
    <row r="101" spans="1:8">
      <c r="A101" s="4" t="s">
        <v>390</v>
      </c>
      <c r="B101" s="4">
        <v>0.1231</v>
      </c>
      <c r="C101" s="4">
        <v>32</v>
      </c>
      <c r="D101" s="4">
        <v>15</v>
      </c>
      <c r="E101" s="4">
        <v>0.114622</v>
      </c>
      <c r="F101" s="4">
        <f t="shared" si="0"/>
        <v>15.829195775792039</v>
      </c>
      <c r="H101">
        <f>AVERAGE(F101:F102)</f>
        <v>11.665303217049624</v>
      </c>
    </row>
    <row r="102" spans="1:8" s="4" customFormat="1">
      <c r="A102" s="4" t="s">
        <v>390</v>
      </c>
      <c r="B102">
        <v>0.12759999999999999</v>
      </c>
      <c r="C102">
        <v>24</v>
      </c>
      <c r="D102" s="4">
        <v>13.4</v>
      </c>
      <c r="E102" s="4">
        <v>9.0300000000000005E-2</v>
      </c>
      <c r="F102" s="4">
        <f>((C102-D102)*E102)/B102</f>
        <v>7.5014106583072104</v>
      </c>
    </row>
    <row r="103" spans="1:8">
      <c r="A103" s="4" t="s">
        <v>389</v>
      </c>
      <c r="B103" s="4">
        <v>0.1216</v>
      </c>
      <c r="C103" s="4">
        <v>36</v>
      </c>
      <c r="D103" s="4">
        <v>15</v>
      </c>
      <c r="E103" s="4">
        <v>0.114622</v>
      </c>
      <c r="F103" s="4">
        <f t="shared" si="0"/>
        <v>19.794917763157894</v>
      </c>
      <c r="H103">
        <f>AVERAGE(F103:F104)</f>
        <v>14.666025520304849</v>
      </c>
    </row>
    <row r="104" spans="1:8" s="4" customFormat="1">
      <c r="A104" s="4" t="s">
        <v>389</v>
      </c>
      <c r="B104">
        <v>0.1193</v>
      </c>
      <c r="C104">
        <v>26</v>
      </c>
      <c r="D104" s="4">
        <v>13.4</v>
      </c>
      <c r="E104" s="4">
        <v>9.0300000000000005E-2</v>
      </c>
      <c r="F104" s="4">
        <f>((C104-D104)*E104)/B104</f>
        <v>9.5371332774518027</v>
      </c>
    </row>
    <row r="105" spans="1:8" s="4" customFormat="1"/>
    <row r="106" spans="1:8">
      <c r="A106" s="4" t="s">
        <v>388</v>
      </c>
      <c r="B106" s="4">
        <v>0.113</v>
      </c>
      <c r="C106" s="4">
        <v>32</v>
      </c>
      <c r="D106" s="4">
        <v>15</v>
      </c>
      <c r="E106" s="4">
        <v>0.114622</v>
      </c>
      <c r="F106" s="4">
        <f t="shared" si="0"/>
        <v>17.244017699115044</v>
      </c>
      <c r="H106">
        <f>AVERAGE(F106:F107)</f>
        <v>10.955524902807326</v>
      </c>
    </row>
    <row r="107" spans="1:8" s="4" customFormat="1">
      <c r="A107" s="4" t="s">
        <v>388</v>
      </c>
      <c r="B107">
        <v>0.12770000000000001</v>
      </c>
      <c r="C107">
        <v>20</v>
      </c>
      <c r="D107" s="4">
        <v>13.4</v>
      </c>
      <c r="E107" s="4">
        <v>9.0300000000000005E-2</v>
      </c>
      <c r="F107" s="4">
        <f>((C107-D107)*E107)/B107</f>
        <v>4.6670321064996081</v>
      </c>
    </row>
    <row r="108" spans="1:8">
      <c r="A108" s="4" t="s">
        <v>387</v>
      </c>
      <c r="B108" s="4">
        <v>0.14860000000000001</v>
      </c>
      <c r="C108" s="4">
        <v>38</v>
      </c>
      <c r="D108" s="4">
        <v>15</v>
      </c>
      <c r="E108" s="4">
        <v>0.114622</v>
      </c>
      <c r="F108" s="4">
        <f t="shared" si="0"/>
        <v>17.740955585464334</v>
      </c>
      <c r="H108">
        <f>AVERAGE(F108:F109)</f>
        <v>9.5254188625417768</v>
      </c>
    </row>
    <row r="109" spans="1:8" s="4" customFormat="1">
      <c r="A109" s="4" t="s">
        <v>387</v>
      </c>
      <c r="B109">
        <v>0.1103</v>
      </c>
      <c r="C109">
        <v>15</v>
      </c>
      <c r="D109" s="4">
        <v>13.4</v>
      </c>
      <c r="E109" s="4">
        <v>9.0300000000000005E-2</v>
      </c>
      <c r="F109" s="4">
        <f>((C109-D109)*E109)/B109</f>
        <v>1.3098821396192202</v>
      </c>
    </row>
    <row r="110" spans="1:8">
      <c r="A110" s="4" t="s">
        <v>386</v>
      </c>
      <c r="B110" s="4">
        <v>0.109</v>
      </c>
      <c r="C110" s="4">
        <v>20</v>
      </c>
      <c r="D110" s="4">
        <v>15</v>
      </c>
      <c r="E110" s="4">
        <v>0.114622</v>
      </c>
      <c r="F110" s="4">
        <f t="shared" si="0"/>
        <v>5.2578899082568809</v>
      </c>
      <c r="H110">
        <f>AVERAGE(F110:F111)</f>
        <v>3.4997906514578174</v>
      </c>
    </row>
    <row r="111" spans="1:8" s="4" customFormat="1">
      <c r="A111" s="4" t="s">
        <v>386</v>
      </c>
      <c r="B111">
        <v>0.1348</v>
      </c>
      <c r="C111">
        <v>16</v>
      </c>
      <c r="D111" s="4">
        <v>13.4</v>
      </c>
      <c r="E111" s="4">
        <v>9.0300000000000005E-2</v>
      </c>
      <c r="F111" s="4">
        <f>((C111-D111)*E111)/B111</f>
        <v>1.7416913946587536</v>
      </c>
    </row>
    <row r="112" spans="1:8">
      <c r="A112" s="4" t="s">
        <v>385</v>
      </c>
      <c r="B112" s="4">
        <v>0.128</v>
      </c>
      <c r="C112" s="4">
        <v>32</v>
      </c>
      <c r="D112" s="4">
        <v>15</v>
      </c>
      <c r="E112" s="4">
        <v>0.114622</v>
      </c>
      <c r="F112" s="4">
        <f t="shared" si="0"/>
        <v>15.223234375000001</v>
      </c>
      <c r="H112">
        <f>AVERAGE(F112:F113)</f>
        <v>10.373452293882979</v>
      </c>
    </row>
    <row r="113" spans="1:7" s="4" customFormat="1">
      <c r="A113" s="4" t="s">
        <v>385</v>
      </c>
      <c r="B113">
        <v>7.5200000000000003E-2</v>
      </c>
      <c r="C113">
        <v>18</v>
      </c>
      <c r="D113" s="4">
        <v>13.4</v>
      </c>
      <c r="E113" s="4">
        <v>9.0300000000000005E-2</v>
      </c>
      <c r="F113" s="4">
        <f>((C113-D113)*E113)/B113</f>
        <v>5.5236702127659569</v>
      </c>
    </row>
    <row r="115" spans="1:7">
      <c r="A115" s="4" t="s">
        <v>236</v>
      </c>
      <c r="B115" s="4">
        <v>0.1042</v>
      </c>
      <c r="C115" s="4">
        <v>40</v>
      </c>
      <c r="D115" s="4">
        <v>13.95</v>
      </c>
      <c r="E115" s="4">
        <v>9.3030000000000002E-2</v>
      </c>
      <c r="F115" s="4">
        <f t="shared" ref="F115:F177" si="1">((C115-D115)*E115)/B115</f>
        <v>23.2575</v>
      </c>
      <c r="G115" s="4"/>
    </row>
    <row r="116" spans="1:7">
      <c r="A116" s="4" t="s">
        <v>235</v>
      </c>
      <c r="B116" s="4">
        <v>0.11119999999999999</v>
      </c>
      <c r="C116" s="4">
        <v>49</v>
      </c>
      <c r="D116" s="4">
        <v>13.95</v>
      </c>
      <c r="E116" s="4">
        <v>9.3030000000000002E-2</v>
      </c>
      <c r="F116" s="4">
        <f t="shared" si="1"/>
        <v>29.322855215827339</v>
      </c>
      <c r="G116" s="4"/>
    </row>
    <row r="117" spans="1:7">
      <c r="A117" s="4" t="s">
        <v>234</v>
      </c>
      <c r="B117" s="4">
        <v>9.9699999999999997E-2</v>
      </c>
      <c r="C117" s="4">
        <v>40</v>
      </c>
      <c r="D117" s="4">
        <v>13.95</v>
      </c>
      <c r="E117" s="4">
        <v>9.3030000000000002E-2</v>
      </c>
      <c r="F117" s="4">
        <f t="shared" si="1"/>
        <v>24.307236710130393</v>
      </c>
      <c r="G117" s="4"/>
    </row>
    <row r="118" spans="1:7" s="4" customFormat="1"/>
    <row r="119" spans="1:7">
      <c r="A119" s="4" t="s">
        <v>233</v>
      </c>
      <c r="B119" s="4">
        <v>0.11799999999999999</v>
      </c>
      <c r="C119" s="4">
        <v>45</v>
      </c>
      <c r="D119" s="4">
        <v>13.95</v>
      </c>
      <c r="E119" s="4">
        <v>9.3030000000000002E-2</v>
      </c>
      <c r="F119" s="4">
        <f t="shared" si="1"/>
        <v>24.479504237288136</v>
      </c>
      <c r="G119" s="4"/>
    </row>
    <row r="120" spans="1:7">
      <c r="A120" s="4" t="s">
        <v>232</v>
      </c>
      <c r="B120" s="4">
        <v>0.1163</v>
      </c>
      <c r="C120" s="4">
        <v>46</v>
      </c>
      <c r="D120" s="4">
        <v>13.95</v>
      </c>
      <c r="E120" s="4">
        <v>9.3030000000000002E-2</v>
      </c>
      <c r="F120" s="4">
        <f t="shared" si="1"/>
        <v>25.637244196044708</v>
      </c>
      <c r="G120" s="4"/>
    </row>
    <row r="121" spans="1:7">
      <c r="A121" s="4" t="s">
        <v>231</v>
      </c>
      <c r="B121" s="4">
        <v>0.1188</v>
      </c>
      <c r="C121" s="4">
        <v>40</v>
      </c>
      <c r="D121" s="4">
        <v>13.95</v>
      </c>
      <c r="E121" s="4">
        <v>9.3030000000000002E-2</v>
      </c>
      <c r="F121" s="4">
        <f t="shared" si="1"/>
        <v>20.399255050505051</v>
      </c>
      <c r="G121" s="4"/>
    </row>
    <row r="122" spans="1:7" s="4" customFormat="1"/>
    <row r="123" spans="1:7">
      <c r="A123" s="4" t="s">
        <v>230</v>
      </c>
      <c r="B123" s="4">
        <v>0.1051</v>
      </c>
      <c r="C123" s="4">
        <v>29</v>
      </c>
      <c r="D123" s="4">
        <v>13.95</v>
      </c>
      <c r="E123" s="4">
        <v>9.3030000000000002E-2</v>
      </c>
      <c r="F123" s="4">
        <f t="shared" si="1"/>
        <v>13.321612749762133</v>
      </c>
      <c r="G123" s="4"/>
    </row>
    <row r="124" spans="1:7">
      <c r="A124" s="4" t="s">
        <v>229</v>
      </c>
      <c r="B124" s="4">
        <v>0.1273</v>
      </c>
      <c r="C124" s="4">
        <v>36</v>
      </c>
      <c r="D124" s="4">
        <v>13.95</v>
      </c>
      <c r="E124" s="4">
        <v>9.3030000000000002E-2</v>
      </c>
      <c r="F124" s="4">
        <f t="shared" si="1"/>
        <v>16.113994501178322</v>
      </c>
      <c r="G124" s="4"/>
    </row>
    <row r="125" spans="1:7">
      <c r="A125" s="4" t="s">
        <v>228</v>
      </c>
      <c r="B125" s="4">
        <v>0.1106</v>
      </c>
      <c r="C125" s="4">
        <v>30</v>
      </c>
      <c r="D125" s="4">
        <v>13.95</v>
      </c>
      <c r="E125" s="4">
        <v>9.3030000000000002E-2</v>
      </c>
      <c r="F125" s="4">
        <f t="shared" si="1"/>
        <v>13.500284810126582</v>
      </c>
      <c r="G125" s="4"/>
    </row>
    <row r="126" spans="1:7" s="4" customFormat="1"/>
    <row r="127" spans="1:7" s="4" customFormat="1">
      <c r="A127" s="4" t="s">
        <v>227</v>
      </c>
      <c r="B127" s="4">
        <v>0.1067</v>
      </c>
      <c r="C127" s="4">
        <v>30</v>
      </c>
      <c r="D127" s="4">
        <v>13.95</v>
      </c>
      <c r="E127" s="4">
        <v>9.3030000000000002E-2</v>
      </c>
      <c r="F127" s="4">
        <f t="shared" si="1"/>
        <v>13.993734770384256</v>
      </c>
    </row>
    <row r="128" spans="1:7" s="4" customFormat="1">
      <c r="A128" s="4" t="s">
        <v>226</v>
      </c>
      <c r="B128" s="4">
        <v>9.9099999999999994E-2</v>
      </c>
      <c r="C128" s="4">
        <v>36</v>
      </c>
      <c r="D128" s="4">
        <v>13.95</v>
      </c>
      <c r="E128" s="4">
        <v>9.3030000000000002E-2</v>
      </c>
      <c r="F128" s="4">
        <f t="shared" si="1"/>
        <v>20.699409687184666</v>
      </c>
    </row>
    <row r="129" spans="1:7" s="4" customFormat="1">
      <c r="A129" s="4" t="s">
        <v>225</v>
      </c>
      <c r="B129" s="4">
        <v>0.11119999999999999</v>
      </c>
      <c r="C129" s="4">
        <v>38</v>
      </c>
      <c r="D129" s="4">
        <v>13.95</v>
      </c>
      <c r="E129" s="4">
        <v>9.3030000000000002E-2</v>
      </c>
      <c r="F129" s="4">
        <f t="shared" si="1"/>
        <v>20.120247302158276</v>
      </c>
    </row>
    <row r="130" spans="1:7" s="4" customFormat="1"/>
    <row r="131" spans="1:7" s="4" customFormat="1">
      <c r="A131" s="4" t="s">
        <v>187</v>
      </c>
      <c r="B131" s="4">
        <v>7.7499999999999999E-2</v>
      </c>
      <c r="C131" s="4">
        <v>36</v>
      </c>
      <c r="D131" s="4">
        <v>14.1</v>
      </c>
      <c r="E131" s="4">
        <v>9.3030000000000002E-2</v>
      </c>
      <c r="F131" s="4">
        <f t="shared" si="1"/>
        <v>26.288477419354841</v>
      </c>
    </row>
    <row r="132" spans="1:7" s="4" customFormat="1">
      <c r="A132" s="4" t="s">
        <v>186</v>
      </c>
      <c r="B132" s="4">
        <v>0.115</v>
      </c>
      <c r="C132" s="4">
        <v>42</v>
      </c>
      <c r="D132" s="4">
        <v>14.1</v>
      </c>
      <c r="E132" s="4">
        <v>9.3030000000000002E-2</v>
      </c>
      <c r="F132" s="4">
        <f t="shared" si="1"/>
        <v>22.569886956521735</v>
      </c>
    </row>
    <row r="133" spans="1:7" s="4" customFormat="1">
      <c r="A133" s="4" t="s">
        <v>185</v>
      </c>
      <c r="B133" s="4">
        <v>0.13170000000000001</v>
      </c>
      <c r="C133" s="4">
        <v>48</v>
      </c>
      <c r="D133" s="4">
        <v>14.1</v>
      </c>
      <c r="E133" s="4">
        <v>9.3030000000000002E-2</v>
      </c>
      <c r="F133" s="4">
        <f t="shared" si="1"/>
        <v>23.946218678815487</v>
      </c>
    </row>
    <row r="134" spans="1:7">
      <c r="A134" s="4"/>
      <c r="G134" s="4"/>
    </row>
    <row r="135" spans="1:7">
      <c r="A135" s="4" t="s">
        <v>184</v>
      </c>
      <c r="B135">
        <v>0.1084</v>
      </c>
      <c r="C135">
        <v>46</v>
      </c>
      <c r="D135">
        <v>14.1</v>
      </c>
      <c r="E135" s="4">
        <v>9.3030000000000002E-2</v>
      </c>
      <c r="F135" s="4">
        <f t="shared" si="1"/>
        <v>27.376909594095942</v>
      </c>
      <c r="G135" s="4"/>
    </row>
    <row r="136" spans="1:7">
      <c r="A136" s="4" t="s">
        <v>183</v>
      </c>
      <c r="B136">
        <v>0.1268</v>
      </c>
      <c r="C136">
        <v>42</v>
      </c>
      <c r="D136">
        <v>14.1</v>
      </c>
      <c r="E136" s="4">
        <v>9.3030000000000002E-2</v>
      </c>
      <c r="F136" s="4">
        <f t="shared" si="1"/>
        <v>20.469534700315457</v>
      </c>
      <c r="G136" s="4"/>
    </row>
    <row r="137" spans="1:7" s="4" customFormat="1">
      <c r="A137" s="4" t="s">
        <v>182</v>
      </c>
      <c r="B137" s="4">
        <v>0.13089999999999999</v>
      </c>
      <c r="C137" s="4">
        <v>58</v>
      </c>
      <c r="D137" s="4">
        <v>14.1</v>
      </c>
      <c r="E137" s="4">
        <v>9.3030000000000002E-2</v>
      </c>
      <c r="F137" s="4">
        <f t="shared" si="1"/>
        <v>31.199518716577543</v>
      </c>
    </row>
    <row r="138" spans="1:7" s="4" customFormat="1"/>
    <row r="139" spans="1:7" s="4" customFormat="1">
      <c r="A139" s="4" t="s">
        <v>181</v>
      </c>
      <c r="B139" s="4">
        <v>0.1205</v>
      </c>
      <c r="C139" s="4">
        <v>42</v>
      </c>
      <c r="D139" s="4">
        <v>14.1</v>
      </c>
      <c r="E139" s="4">
        <v>9.3030000000000002E-2</v>
      </c>
      <c r="F139" s="4">
        <f t="shared" si="1"/>
        <v>21.539726141078837</v>
      </c>
    </row>
    <row r="140" spans="1:7" s="4" customFormat="1">
      <c r="A140" s="4" t="s">
        <v>180</v>
      </c>
      <c r="B140" s="4">
        <v>9.8400000000000001E-2</v>
      </c>
      <c r="C140" s="4">
        <v>42</v>
      </c>
      <c r="D140" s="4">
        <v>14.1</v>
      </c>
      <c r="E140" s="4">
        <v>9.3030000000000002E-2</v>
      </c>
      <c r="F140" s="4">
        <f t="shared" si="1"/>
        <v>26.377408536585364</v>
      </c>
    </row>
    <row r="141" spans="1:7" s="4" customFormat="1">
      <c r="A141" s="4" t="s">
        <v>179</v>
      </c>
      <c r="B141" s="4">
        <v>0.108</v>
      </c>
      <c r="C141" s="4">
        <v>34</v>
      </c>
      <c r="D141" s="4">
        <v>14.1</v>
      </c>
      <c r="E141" s="4">
        <v>9.3030000000000002E-2</v>
      </c>
      <c r="F141" s="4">
        <f t="shared" si="1"/>
        <v>17.141638888888888</v>
      </c>
    </row>
    <row r="142" spans="1:7" s="4" customFormat="1"/>
    <row r="143" spans="1:7" s="4" customFormat="1">
      <c r="A143" s="4" t="s">
        <v>178</v>
      </c>
      <c r="B143" s="4">
        <v>0.1032</v>
      </c>
      <c r="C143" s="4">
        <v>42</v>
      </c>
      <c r="D143" s="4">
        <v>14.1</v>
      </c>
      <c r="E143" s="4">
        <v>9.3030000000000002E-2</v>
      </c>
      <c r="F143" s="4">
        <f t="shared" si="1"/>
        <v>25.150552325581394</v>
      </c>
    </row>
    <row r="144" spans="1:7" s="4" customFormat="1">
      <c r="A144" s="4" t="s">
        <v>177</v>
      </c>
      <c r="B144" s="4">
        <v>0.1028</v>
      </c>
      <c r="C144" s="4">
        <v>38</v>
      </c>
      <c r="D144" s="4">
        <v>14.1</v>
      </c>
      <c r="E144" s="4">
        <v>9.3030000000000002E-2</v>
      </c>
      <c r="F144" s="4">
        <f t="shared" si="1"/>
        <v>21.628570038910507</v>
      </c>
    </row>
    <row r="145" spans="1:7" s="4" customFormat="1">
      <c r="A145" s="4" t="s">
        <v>176</v>
      </c>
      <c r="B145" s="4">
        <v>0.1114</v>
      </c>
      <c r="C145" s="4">
        <v>40</v>
      </c>
      <c r="D145" s="4">
        <v>14.1</v>
      </c>
      <c r="E145" s="4">
        <v>9.3030000000000002E-2</v>
      </c>
      <c r="F145" s="4">
        <f t="shared" si="1"/>
        <v>21.629057450628366</v>
      </c>
    </row>
    <row r="146" spans="1:7" s="4" customFormat="1"/>
    <row r="147" spans="1:7">
      <c r="A147" s="4" t="s">
        <v>224</v>
      </c>
      <c r="B147" s="4">
        <v>0.1047</v>
      </c>
      <c r="C147" s="4">
        <v>40</v>
      </c>
      <c r="D147" s="4">
        <v>13.95</v>
      </c>
      <c r="E147" s="4">
        <v>9.3030000000000002E-2</v>
      </c>
      <c r="F147" s="4">
        <f t="shared" si="1"/>
        <v>23.146432664756446</v>
      </c>
      <c r="G147" s="4"/>
    </row>
    <row r="148" spans="1:7">
      <c r="A148" s="4" t="s">
        <v>223</v>
      </c>
      <c r="B148" s="4">
        <v>0.10249999999999999</v>
      </c>
      <c r="C148" s="4">
        <v>44</v>
      </c>
      <c r="D148" s="4">
        <v>13.95</v>
      </c>
      <c r="E148" s="4">
        <v>9.3030000000000002E-2</v>
      </c>
      <c r="F148" s="4">
        <f t="shared" si="1"/>
        <v>27.273673170731712</v>
      </c>
      <c r="G148" s="4"/>
    </row>
    <row r="149" spans="1:7">
      <c r="A149" s="4" t="s">
        <v>222</v>
      </c>
      <c r="B149" s="4">
        <v>0.1124</v>
      </c>
      <c r="C149" s="4">
        <v>38</v>
      </c>
      <c r="D149" s="4">
        <v>13.95</v>
      </c>
      <c r="E149" s="4">
        <v>9.3030000000000002E-2</v>
      </c>
      <c r="F149" s="4">
        <f t="shared" si="1"/>
        <v>19.905440391459074</v>
      </c>
      <c r="G149" s="4"/>
    </row>
    <row r="150" spans="1:7" s="4" customFormat="1"/>
    <row r="151" spans="1:7">
      <c r="A151" s="4" t="s">
        <v>221</v>
      </c>
      <c r="B151" s="4">
        <v>9.9400000000000002E-2</v>
      </c>
      <c r="C151" s="4">
        <v>34</v>
      </c>
      <c r="D151" s="4">
        <v>13.95</v>
      </c>
      <c r="E151" s="4">
        <v>9.3030000000000002E-2</v>
      </c>
      <c r="F151" s="4">
        <f t="shared" si="1"/>
        <v>18.765105633802818</v>
      </c>
      <c r="G151" s="4"/>
    </row>
    <row r="152" spans="1:7">
      <c r="A152" s="4" t="s">
        <v>220</v>
      </c>
      <c r="B152" s="4">
        <v>9.9900000000000003E-2</v>
      </c>
      <c r="C152" s="4">
        <v>36</v>
      </c>
      <c r="D152" s="4">
        <v>13.95</v>
      </c>
      <c r="E152" s="4">
        <v>9.3030000000000002E-2</v>
      </c>
      <c r="F152" s="4">
        <f t="shared" si="1"/>
        <v>20.533648648648651</v>
      </c>
      <c r="G152" s="4"/>
    </row>
    <row r="153" spans="1:7">
      <c r="A153" s="4" t="s">
        <v>219</v>
      </c>
      <c r="B153" s="4">
        <v>0.1128</v>
      </c>
      <c r="C153" s="4">
        <v>38</v>
      </c>
      <c r="D153" s="4">
        <v>13.95</v>
      </c>
      <c r="E153" s="4">
        <v>9.3030000000000002E-2</v>
      </c>
      <c r="F153" s="4">
        <f t="shared" si="1"/>
        <v>19.834853723404258</v>
      </c>
      <c r="G153" s="4"/>
    </row>
    <row r="154" spans="1:7">
      <c r="A154" s="4"/>
      <c r="B154" s="4"/>
      <c r="C154" s="4"/>
      <c r="D154" s="4"/>
      <c r="E154" s="4"/>
      <c r="G154" s="4"/>
    </row>
    <row r="155" spans="1:7">
      <c r="A155" s="4" t="s">
        <v>218</v>
      </c>
      <c r="B155" s="4">
        <v>0.10979999999999999</v>
      </c>
      <c r="C155" s="4">
        <v>26</v>
      </c>
      <c r="D155" s="4">
        <v>13.95</v>
      </c>
      <c r="E155" s="4">
        <v>9.3030000000000002E-2</v>
      </c>
      <c r="F155" s="4">
        <f t="shared" si="1"/>
        <v>10.209576502732242</v>
      </c>
      <c r="G155" s="4"/>
    </row>
    <row r="156" spans="1:7">
      <c r="A156" s="4" t="s">
        <v>217</v>
      </c>
      <c r="B156" s="4">
        <v>0.1242</v>
      </c>
      <c r="C156" s="4">
        <v>28</v>
      </c>
      <c r="D156" s="4">
        <v>13.95</v>
      </c>
      <c r="E156" s="4">
        <v>9.3030000000000002E-2</v>
      </c>
      <c r="F156" s="4">
        <f t="shared" si="1"/>
        <v>10.523925120772947</v>
      </c>
      <c r="G156" s="4"/>
    </row>
    <row r="157" spans="1:7">
      <c r="A157" s="4" t="s">
        <v>216</v>
      </c>
      <c r="B157" s="4">
        <v>0.1124</v>
      </c>
      <c r="C157" s="4">
        <v>28</v>
      </c>
      <c r="D157" s="4">
        <v>13.95</v>
      </c>
      <c r="E157" s="4">
        <v>9.3030000000000002E-2</v>
      </c>
      <c r="F157" s="4">
        <f t="shared" si="1"/>
        <v>11.628750000000002</v>
      </c>
      <c r="G157" s="4"/>
    </row>
    <row r="158" spans="1:7" s="4" customFormat="1"/>
    <row r="159" spans="1:7">
      <c r="A159" s="4" t="s">
        <v>215</v>
      </c>
      <c r="B159" s="4">
        <v>0.1174</v>
      </c>
      <c r="C159" s="4">
        <v>26</v>
      </c>
      <c r="D159" s="4">
        <v>13.95</v>
      </c>
      <c r="E159" s="4">
        <v>9.3030000000000002E-2</v>
      </c>
      <c r="F159" s="4">
        <f t="shared" si="1"/>
        <v>9.5486499148211248</v>
      </c>
      <c r="G159" s="4"/>
    </row>
    <row r="160" spans="1:7">
      <c r="A160" s="4" t="s">
        <v>214</v>
      </c>
      <c r="B160" s="4">
        <v>0.1086</v>
      </c>
      <c r="C160" s="4">
        <v>26</v>
      </c>
      <c r="D160" s="4">
        <v>13.95</v>
      </c>
      <c r="E160" s="4">
        <v>9.3030000000000002E-2</v>
      </c>
      <c r="F160" s="4">
        <f t="shared" si="1"/>
        <v>10.322389502762432</v>
      </c>
      <c r="G160" s="4"/>
    </row>
    <row r="161" spans="1:7">
      <c r="A161" s="4" t="s">
        <v>213</v>
      </c>
      <c r="B161" s="4">
        <v>0.1031</v>
      </c>
      <c r="C161" s="4">
        <v>24</v>
      </c>
      <c r="D161" s="4">
        <v>13.95</v>
      </c>
      <c r="E161" s="4">
        <v>9.3030000000000002E-2</v>
      </c>
      <c r="F161" s="4">
        <f t="shared" si="1"/>
        <v>9.0683947623666352</v>
      </c>
      <c r="G161" s="4"/>
    </row>
    <row r="162" spans="1:7" s="4" customFormat="1"/>
    <row r="163" spans="1:7" s="4" customFormat="1">
      <c r="A163" s="4" t="s">
        <v>175</v>
      </c>
      <c r="B163" s="4">
        <v>9.9500000000000005E-2</v>
      </c>
      <c r="C163" s="4">
        <v>44</v>
      </c>
      <c r="D163" s="4">
        <v>14.1</v>
      </c>
      <c r="E163" s="4">
        <v>9.3030000000000002E-2</v>
      </c>
      <c r="F163" s="4">
        <f t="shared" si="1"/>
        <v>27.955748743718594</v>
      </c>
    </row>
    <row r="164" spans="1:7" s="4" customFormat="1">
      <c r="A164" s="4" t="s">
        <v>518</v>
      </c>
      <c r="B164" s="4">
        <v>0.1236</v>
      </c>
      <c r="C164" s="4">
        <v>48</v>
      </c>
      <c r="D164" s="4">
        <v>14.1</v>
      </c>
      <c r="E164" s="4">
        <v>9.3030000000000002E-2</v>
      </c>
      <c r="F164" s="4">
        <f t="shared" si="1"/>
        <v>25.515509708737863</v>
      </c>
    </row>
    <row r="165" spans="1:7" s="4" customFormat="1">
      <c r="A165" s="4" t="s">
        <v>173</v>
      </c>
      <c r="B165" s="4">
        <v>0.12909999999999999</v>
      </c>
      <c r="C165" s="4">
        <v>56</v>
      </c>
      <c r="D165" s="4">
        <v>14.1</v>
      </c>
      <c r="E165" s="4">
        <v>9.3030000000000002E-2</v>
      </c>
      <c r="F165" s="4">
        <f t="shared" si="1"/>
        <v>30.19331525948877</v>
      </c>
    </row>
    <row r="166" spans="1:7" s="4" customFormat="1"/>
    <row r="167" spans="1:7" s="4" customFormat="1">
      <c r="A167" s="4" t="s">
        <v>172</v>
      </c>
      <c r="B167" s="4">
        <v>0.1336</v>
      </c>
      <c r="C167" s="4">
        <v>62</v>
      </c>
      <c r="D167" s="4">
        <v>14.1</v>
      </c>
      <c r="E167" s="4">
        <v>9.3030000000000002E-2</v>
      </c>
      <c r="F167" s="4">
        <f t="shared" si="1"/>
        <v>33.354318862275449</v>
      </c>
    </row>
    <row r="168" spans="1:7" s="4" customFormat="1">
      <c r="A168" s="4" t="s">
        <v>519</v>
      </c>
      <c r="B168" s="4">
        <v>0.1079</v>
      </c>
      <c r="C168" s="4">
        <v>38</v>
      </c>
      <c r="D168" s="4">
        <v>14.1</v>
      </c>
      <c r="E168" s="4">
        <v>9.3030000000000002E-2</v>
      </c>
      <c r="F168" s="4">
        <f t="shared" si="1"/>
        <v>20.606274328081557</v>
      </c>
    </row>
    <row r="169" spans="1:7">
      <c r="A169" s="4" t="s">
        <v>170</v>
      </c>
      <c r="B169">
        <v>0.1052</v>
      </c>
      <c r="C169">
        <v>34</v>
      </c>
      <c r="D169">
        <v>14.1</v>
      </c>
      <c r="E169" s="4">
        <v>9.3030000000000002E-2</v>
      </c>
      <c r="F169" s="4">
        <f t="shared" si="1"/>
        <v>17.59788022813688</v>
      </c>
    </row>
    <row r="170" spans="1:7" s="4" customFormat="1"/>
    <row r="171" spans="1:7" s="4" customFormat="1">
      <c r="A171" s="4" t="s">
        <v>169</v>
      </c>
      <c r="B171" s="4">
        <v>0.10299999999999999</v>
      </c>
      <c r="C171" s="4">
        <v>30</v>
      </c>
      <c r="D171" s="4">
        <v>14.1</v>
      </c>
      <c r="E171" s="4">
        <v>9.3030000000000002E-2</v>
      </c>
      <c r="F171" s="4">
        <f t="shared" si="1"/>
        <v>14.360941747572816</v>
      </c>
    </row>
    <row r="172" spans="1:7" s="4" customFormat="1">
      <c r="A172" s="4" t="s">
        <v>520</v>
      </c>
      <c r="B172" s="4">
        <v>0.115</v>
      </c>
      <c r="C172" s="4">
        <v>30</v>
      </c>
      <c r="D172" s="4">
        <v>14.1</v>
      </c>
      <c r="E172" s="4">
        <v>9.3030000000000002E-2</v>
      </c>
      <c r="F172" s="4">
        <f t="shared" si="1"/>
        <v>12.862408695652173</v>
      </c>
    </row>
    <row r="173" spans="1:7" s="4" customFormat="1">
      <c r="A173" s="4" t="s">
        <v>167</v>
      </c>
      <c r="B173" s="4">
        <v>0.1065</v>
      </c>
      <c r="C173" s="4">
        <v>34</v>
      </c>
      <c r="D173" s="4">
        <v>14.1</v>
      </c>
      <c r="E173" s="4">
        <v>9.3030000000000002E-2</v>
      </c>
      <c r="F173" s="4">
        <f t="shared" si="1"/>
        <v>17.383070422535212</v>
      </c>
    </row>
    <row r="174" spans="1:7" s="4" customFormat="1"/>
    <row r="175" spans="1:7" s="4" customFormat="1">
      <c r="A175" s="4" t="s">
        <v>166</v>
      </c>
      <c r="B175" s="4">
        <v>0.1125</v>
      </c>
      <c r="C175" s="4">
        <v>34</v>
      </c>
      <c r="D175" s="4">
        <v>14.1</v>
      </c>
      <c r="E175" s="4">
        <v>9.3030000000000002E-2</v>
      </c>
      <c r="F175" s="4">
        <f t="shared" si="1"/>
        <v>16.455973333333333</v>
      </c>
    </row>
    <row r="176" spans="1:7" s="4" customFormat="1">
      <c r="A176" s="4" t="s">
        <v>521</v>
      </c>
      <c r="B176" s="4">
        <v>0.1139</v>
      </c>
      <c r="C176" s="4">
        <v>32</v>
      </c>
      <c r="D176" s="4">
        <v>14.1</v>
      </c>
      <c r="E176" s="4">
        <v>9.3030000000000002E-2</v>
      </c>
      <c r="F176" s="4">
        <f t="shared" si="1"/>
        <v>14.620166812993853</v>
      </c>
    </row>
    <row r="177" spans="1:8" s="4" customFormat="1">
      <c r="A177" s="4" t="s">
        <v>164</v>
      </c>
      <c r="B177" s="4">
        <v>0.12330000000000001</v>
      </c>
      <c r="C177" s="4">
        <v>36</v>
      </c>
      <c r="D177" s="4">
        <v>14.1</v>
      </c>
      <c r="E177" s="4">
        <v>9.3030000000000002E-2</v>
      </c>
      <c r="F177" s="4">
        <f t="shared" si="1"/>
        <v>16.523576642335765</v>
      </c>
    </row>
    <row r="178" spans="1:8" s="4" customFormat="1"/>
    <row r="179" spans="1:8">
      <c r="A179" s="4" t="s">
        <v>330</v>
      </c>
      <c r="B179" s="4">
        <v>0.11600000000000001</v>
      </c>
      <c r="C179" s="4">
        <v>37</v>
      </c>
      <c r="D179" s="4">
        <v>25.5</v>
      </c>
      <c r="E179" s="4">
        <v>0.11053</v>
      </c>
      <c r="F179" s="4">
        <f t="shared" ref="F179:F209" si="2">((C179-D179)*E179)/B179</f>
        <v>10.957715517241379</v>
      </c>
      <c r="G179" s="4"/>
      <c r="H179" s="4"/>
    </row>
    <row r="180" spans="1:8">
      <c r="A180" s="4" t="s">
        <v>329</v>
      </c>
      <c r="B180" s="4">
        <v>0.11210000000000001</v>
      </c>
      <c r="C180" s="4">
        <v>36</v>
      </c>
      <c r="D180" s="4">
        <v>25.5</v>
      </c>
      <c r="E180" s="4">
        <v>0.11053</v>
      </c>
      <c r="F180" s="4">
        <f t="shared" si="2"/>
        <v>10.352943800178412</v>
      </c>
      <c r="G180" s="4"/>
      <c r="H180" s="4"/>
    </row>
    <row r="181" spans="1:8">
      <c r="A181" s="4" t="s">
        <v>328</v>
      </c>
      <c r="B181" s="4">
        <v>0.1076</v>
      </c>
      <c r="C181" s="4">
        <v>32</v>
      </c>
      <c r="D181" s="4">
        <v>25.5</v>
      </c>
      <c r="E181" s="4">
        <v>0.11053</v>
      </c>
      <c r="F181" s="4">
        <f t="shared" si="2"/>
        <v>6.6769981412639403</v>
      </c>
      <c r="G181" s="4"/>
      <c r="H181" s="4"/>
    </row>
    <row r="182" spans="1:8">
      <c r="A182" s="4" t="s">
        <v>327</v>
      </c>
      <c r="B182" s="4">
        <v>0.14360000000000001</v>
      </c>
      <c r="C182" s="4">
        <v>36</v>
      </c>
      <c r="D182" s="4">
        <v>25.5</v>
      </c>
      <c r="E182" s="4">
        <v>0.11053</v>
      </c>
      <c r="F182" s="4">
        <f t="shared" si="2"/>
        <v>8.0819289693593319</v>
      </c>
      <c r="G182" s="4"/>
      <c r="H182" s="4"/>
    </row>
    <row r="183" spans="1:8" s="4" customFormat="1"/>
    <row r="184" spans="1:8">
      <c r="A184" s="4" t="s">
        <v>326</v>
      </c>
      <c r="B184" s="4">
        <v>0.1196</v>
      </c>
      <c r="C184" s="4">
        <v>34</v>
      </c>
      <c r="D184" s="4">
        <v>25.5</v>
      </c>
      <c r="E184" s="4">
        <v>0.11053</v>
      </c>
      <c r="F184" s="4">
        <f t="shared" si="2"/>
        <v>7.8553929765886288</v>
      </c>
      <c r="G184" s="4"/>
      <c r="H184" s="4"/>
    </row>
    <row r="185" spans="1:8">
      <c r="A185" s="4" t="s">
        <v>325</v>
      </c>
      <c r="B185" s="4">
        <v>0.1153</v>
      </c>
      <c r="C185" s="4">
        <v>22</v>
      </c>
      <c r="D185" s="4">
        <v>25.5</v>
      </c>
      <c r="E185" s="4">
        <v>0.11053</v>
      </c>
      <c r="F185" s="4">
        <f t="shared" si="2"/>
        <v>-3.3552038161318301</v>
      </c>
      <c r="G185" s="4"/>
      <c r="H185" s="4"/>
    </row>
    <row r="186" spans="1:8">
      <c r="A186" s="4" t="s">
        <v>324</v>
      </c>
      <c r="B186" s="4">
        <v>0.1075</v>
      </c>
      <c r="C186" s="4">
        <v>39</v>
      </c>
      <c r="D186" s="4">
        <v>25.5</v>
      </c>
      <c r="E186" s="4">
        <v>0.11053</v>
      </c>
      <c r="F186" s="4">
        <f t="shared" si="2"/>
        <v>13.880511627906978</v>
      </c>
      <c r="G186" s="4"/>
      <c r="H186" s="4"/>
    </row>
    <row r="187" spans="1:8">
      <c r="A187" s="4" t="s">
        <v>323</v>
      </c>
      <c r="B187" s="4">
        <v>0.12330000000000001</v>
      </c>
      <c r="C187" s="4">
        <v>32</v>
      </c>
      <c r="D187" s="4">
        <v>25.5</v>
      </c>
      <c r="E187" s="4">
        <v>0.11053</v>
      </c>
      <c r="F187" s="4">
        <f t="shared" si="2"/>
        <v>5.8268045417680447</v>
      </c>
      <c r="G187" s="4"/>
      <c r="H187" s="4"/>
    </row>
    <row r="188" spans="1:8" s="4" customFormat="1"/>
    <row r="189" spans="1:8">
      <c r="A189" s="4" t="s">
        <v>322</v>
      </c>
      <c r="B189" s="4">
        <v>0.11550000000000001</v>
      </c>
      <c r="C189" s="4">
        <v>12</v>
      </c>
      <c r="D189" s="4">
        <v>25.5</v>
      </c>
      <c r="E189" s="4">
        <v>0.11053</v>
      </c>
      <c r="F189" s="4">
        <f t="shared" si="2"/>
        <v>-12.91909090909091</v>
      </c>
      <c r="G189" s="4"/>
      <c r="H189" s="4"/>
    </row>
    <row r="190" spans="1:8">
      <c r="A190" s="4" t="s">
        <v>321</v>
      </c>
      <c r="B190" s="4">
        <v>0.1216</v>
      </c>
      <c r="C190" s="4">
        <v>12</v>
      </c>
      <c r="D190" s="4">
        <v>25.5</v>
      </c>
      <c r="E190" s="4">
        <v>0.11053</v>
      </c>
      <c r="F190" s="4">
        <f t="shared" si="2"/>
        <v>-12.271011513157896</v>
      </c>
      <c r="G190" s="4"/>
      <c r="H190" s="4"/>
    </row>
    <row r="191" spans="1:8">
      <c r="A191" s="4" t="s">
        <v>320</v>
      </c>
      <c r="B191" s="4">
        <v>0.1198</v>
      </c>
      <c r="C191" s="4">
        <v>23</v>
      </c>
      <c r="D191" s="4">
        <v>25.5</v>
      </c>
      <c r="E191" s="4">
        <v>0.11053</v>
      </c>
      <c r="F191" s="4">
        <f t="shared" si="2"/>
        <v>-2.3065525876460766</v>
      </c>
      <c r="G191" s="4"/>
      <c r="H191" s="4"/>
    </row>
    <row r="192" spans="1:8">
      <c r="A192" s="4" t="s">
        <v>319</v>
      </c>
      <c r="B192" s="4">
        <v>0.1191</v>
      </c>
      <c r="C192" s="4">
        <v>23</v>
      </c>
      <c r="D192" s="4">
        <v>25.5</v>
      </c>
      <c r="E192" s="4">
        <v>0.11053</v>
      </c>
      <c r="F192" s="4">
        <f t="shared" si="2"/>
        <v>-2.3201091519731318</v>
      </c>
      <c r="G192" s="4"/>
      <c r="H192" s="4"/>
    </row>
    <row r="193" spans="1:8" s="4" customFormat="1"/>
    <row r="194" spans="1:8">
      <c r="A194" s="4" t="s">
        <v>318</v>
      </c>
      <c r="B194" s="4">
        <v>0.1067</v>
      </c>
      <c r="C194" s="4">
        <v>24</v>
      </c>
      <c r="D194" s="4">
        <v>12.5</v>
      </c>
      <c r="E194" s="4">
        <v>9.3711000000000003E-2</v>
      </c>
      <c r="F194" s="4">
        <f t="shared" si="2"/>
        <v>10.100060918462979</v>
      </c>
      <c r="G194" s="4"/>
      <c r="H194" s="4"/>
    </row>
    <row r="195" spans="1:8" s="4" customFormat="1">
      <c r="A195" s="4" t="s">
        <v>344</v>
      </c>
      <c r="B195" s="4">
        <v>0.1019</v>
      </c>
      <c r="C195" s="4">
        <v>24</v>
      </c>
      <c r="D195" s="4">
        <v>25.5</v>
      </c>
      <c r="E195" s="4">
        <v>0.11053</v>
      </c>
      <c r="F195" s="4">
        <f t="shared" si="2"/>
        <v>-1.6270363101079488</v>
      </c>
    </row>
    <row r="196" spans="1:8" s="4" customFormat="1">
      <c r="A196" s="4" t="s">
        <v>343</v>
      </c>
      <c r="B196" s="4">
        <v>0.1077</v>
      </c>
      <c r="C196" s="4">
        <v>22</v>
      </c>
      <c r="D196" s="4">
        <v>25.5</v>
      </c>
      <c r="E196" s="4">
        <v>0.11053</v>
      </c>
      <c r="F196" s="4">
        <f t="shared" si="2"/>
        <v>-3.5919684308263693</v>
      </c>
    </row>
    <row r="197" spans="1:8" s="4" customFormat="1">
      <c r="A197" s="4" t="s">
        <v>342</v>
      </c>
      <c r="B197" s="4">
        <v>0.12920000000000001</v>
      </c>
      <c r="C197" s="4">
        <v>24</v>
      </c>
      <c r="D197" s="4">
        <v>25.5</v>
      </c>
      <c r="E197" s="4">
        <v>0.11053</v>
      </c>
      <c r="F197" s="4">
        <f t="shared" si="2"/>
        <v>-1.2832430340557275</v>
      </c>
    </row>
    <row r="198" spans="1:8" s="4" customFormat="1"/>
    <row r="199" spans="1:8" s="4" customFormat="1">
      <c r="A199" s="4" t="s">
        <v>341</v>
      </c>
      <c r="B199" s="4">
        <v>0.10290000000000001</v>
      </c>
      <c r="C199" s="4">
        <v>24</v>
      </c>
      <c r="D199" s="4">
        <v>25.5</v>
      </c>
      <c r="E199" s="4">
        <v>0.11053</v>
      </c>
      <c r="F199" s="4">
        <f t="shared" si="2"/>
        <v>-1.6112244897959183</v>
      </c>
    </row>
    <row r="200" spans="1:8" s="4" customFormat="1">
      <c r="A200" s="4" t="s">
        <v>340</v>
      </c>
      <c r="B200" s="4">
        <v>0.11219999999999999</v>
      </c>
      <c r="C200" s="4">
        <v>21</v>
      </c>
      <c r="D200" s="4">
        <v>25.5</v>
      </c>
      <c r="E200" s="4">
        <v>0.11053</v>
      </c>
      <c r="F200" s="4">
        <f t="shared" si="2"/>
        <v>-4.4330213903743321</v>
      </c>
    </row>
    <row r="201" spans="1:8" s="4" customFormat="1">
      <c r="A201" s="4" t="s">
        <v>339</v>
      </c>
      <c r="B201" s="4">
        <v>0.1111</v>
      </c>
      <c r="C201" s="4">
        <v>24</v>
      </c>
      <c r="D201" s="4">
        <v>25.5</v>
      </c>
      <c r="E201" s="4">
        <v>0.11053</v>
      </c>
      <c r="F201" s="4">
        <f t="shared" si="2"/>
        <v>-1.4923042304230423</v>
      </c>
    </row>
    <row r="202" spans="1:8" s="4" customFormat="1">
      <c r="A202" s="4" t="s">
        <v>338</v>
      </c>
      <c r="B202" s="4">
        <v>0.1047</v>
      </c>
      <c r="C202" s="4">
        <v>18</v>
      </c>
      <c r="D202" s="4">
        <v>25.5</v>
      </c>
      <c r="E202" s="4">
        <v>0.11053</v>
      </c>
      <c r="F202" s="4">
        <f t="shared" si="2"/>
        <v>-7.9176217765042978</v>
      </c>
    </row>
    <row r="203" spans="1:8" s="4" customFormat="1"/>
    <row r="204" spans="1:8" s="4" customFormat="1">
      <c r="A204" s="4" t="s">
        <v>337</v>
      </c>
      <c r="B204" s="4">
        <v>0.1414</v>
      </c>
      <c r="C204" s="4">
        <v>22</v>
      </c>
      <c r="D204" s="4">
        <v>25.5</v>
      </c>
      <c r="E204" s="4">
        <v>0.11053</v>
      </c>
      <c r="F204" s="4">
        <f t="shared" si="2"/>
        <v>-2.735891089108911</v>
      </c>
    </row>
    <row r="205" spans="1:8" s="4" customFormat="1">
      <c r="A205" s="4" t="s">
        <v>336</v>
      </c>
      <c r="B205" s="4">
        <v>0.1195</v>
      </c>
      <c r="C205" s="4">
        <v>34</v>
      </c>
      <c r="D205" s="4">
        <v>25.5</v>
      </c>
      <c r="E205" s="4">
        <v>0.11053</v>
      </c>
      <c r="F205" s="4">
        <f t="shared" si="2"/>
        <v>7.8619665271966532</v>
      </c>
    </row>
    <row r="206" spans="1:8" s="4" customFormat="1">
      <c r="A206" s="4" t="s">
        <v>335</v>
      </c>
      <c r="B206" s="4">
        <v>0.1181</v>
      </c>
      <c r="C206" s="4">
        <v>20</v>
      </c>
      <c r="D206" s="4">
        <v>25.5</v>
      </c>
      <c r="E206" s="4">
        <v>0.11053</v>
      </c>
      <c r="F206" s="4">
        <f t="shared" si="2"/>
        <v>-5.147459779847587</v>
      </c>
    </row>
    <row r="207" spans="1:8" s="4" customFormat="1">
      <c r="A207" s="4" t="s">
        <v>334</v>
      </c>
      <c r="B207" s="4">
        <v>0.13020000000000001</v>
      </c>
      <c r="C207" s="4">
        <v>20</v>
      </c>
      <c r="D207" s="4">
        <v>25.5</v>
      </c>
      <c r="E207" s="4">
        <v>0.11053</v>
      </c>
      <c r="F207" s="4">
        <f t="shared" si="2"/>
        <v>-4.6690860215053762</v>
      </c>
    </row>
    <row r="209" spans="1:8" ht="17.25">
      <c r="A209" s="4" t="s">
        <v>332</v>
      </c>
      <c r="B209" s="4">
        <v>0.10920000000000001</v>
      </c>
      <c r="C209" s="4">
        <v>36</v>
      </c>
      <c r="D209" s="4">
        <v>25.5</v>
      </c>
      <c r="E209" s="4">
        <v>0.11053</v>
      </c>
      <c r="F209" s="4">
        <f t="shared" si="2"/>
        <v>10.627884615384616</v>
      </c>
      <c r="G209" s="4"/>
      <c r="H209" s="4"/>
    </row>
    <row r="210" spans="1:8" s="4" customFormat="1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41"/>
  <sheetViews>
    <sheetView topLeftCell="A13" workbookViewId="0">
      <selection activeCell="D30" sqref="D30:D34"/>
    </sheetView>
  </sheetViews>
  <sheetFormatPr defaultRowHeight="15"/>
  <cols>
    <col min="3" max="3" width="13.140625" customWidth="1"/>
    <col min="4" max="4" width="16.85546875" customWidth="1"/>
    <col min="5" max="5" width="6.5703125" style="4" customWidth="1"/>
    <col min="8" max="8" width="13.5703125" customWidth="1"/>
    <col min="9" max="9" width="12.7109375" customWidth="1"/>
    <col min="10" max="10" width="6.140625" style="4" customWidth="1"/>
    <col min="13" max="13" width="12.42578125" customWidth="1"/>
  </cols>
  <sheetData>
    <row r="1" spans="1:14">
      <c r="A1" s="7"/>
      <c r="B1" s="7" t="s">
        <v>542</v>
      </c>
      <c r="C1" s="7" t="s">
        <v>543</v>
      </c>
      <c r="D1" s="7" t="s">
        <v>558</v>
      </c>
      <c r="G1" s="4" t="s">
        <v>542</v>
      </c>
      <c r="H1" s="4" t="s">
        <v>549</v>
      </c>
      <c r="I1" s="4" t="s">
        <v>550</v>
      </c>
      <c r="K1" s="4"/>
      <c r="L1" s="4" t="s">
        <v>542</v>
      </c>
      <c r="M1" s="4" t="s">
        <v>545</v>
      </c>
      <c r="N1" s="4" t="s">
        <v>548</v>
      </c>
    </row>
    <row r="2" spans="1:14">
      <c r="A2" s="7">
        <v>0</v>
      </c>
      <c r="B2" s="7">
        <v>41.54</v>
      </c>
      <c r="C2" s="7">
        <v>21.44</v>
      </c>
      <c r="D2" s="7">
        <v>7.56</v>
      </c>
      <c r="F2" s="4">
        <v>0</v>
      </c>
      <c r="G2" s="4">
        <v>41.54</v>
      </c>
      <c r="H2" s="4">
        <v>23.71</v>
      </c>
      <c r="I2" s="4">
        <v>18.02</v>
      </c>
      <c r="K2" s="4">
        <v>0</v>
      </c>
      <c r="L2" s="4">
        <v>41.54</v>
      </c>
      <c r="M2" s="4">
        <v>26.25</v>
      </c>
      <c r="N2" s="4">
        <v>17.28</v>
      </c>
    </row>
    <row r="3" spans="1:14">
      <c r="A3" s="7">
        <v>3</v>
      </c>
      <c r="B3" s="7">
        <v>25.44</v>
      </c>
      <c r="C3" s="7">
        <v>14.25</v>
      </c>
      <c r="D3" s="7">
        <v>4.96</v>
      </c>
      <c r="F3" s="4">
        <v>3</v>
      </c>
      <c r="G3" s="4">
        <v>25.44</v>
      </c>
      <c r="H3">
        <v>26.29</v>
      </c>
      <c r="I3">
        <v>21.54</v>
      </c>
      <c r="K3" s="4">
        <v>3</v>
      </c>
      <c r="L3" s="4">
        <v>25.44</v>
      </c>
      <c r="M3">
        <v>23.26</v>
      </c>
      <c r="N3">
        <v>13.32</v>
      </c>
    </row>
    <row r="4" spans="1:14">
      <c r="A4" s="7">
        <v>7</v>
      </c>
      <c r="B4" s="7">
        <v>16.809999999999999</v>
      </c>
      <c r="C4" s="7">
        <v>15.92</v>
      </c>
      <c r="D4" s="7">
        <v>6.87</v>
      </c>
      <c r="F4" s="4">
        <v>7</v>
      </c>
      <c r="G4" s="4">
        <v>16.809999999999999</v>
      </c>
      <c r="H4">
        <v>22.57</v>
      </c>
      <c r="I4">
        <v>26.38</v>
      </c>
      <c r="K4" s="4">
        <v>7</v>
      </c>
      <c r="L4" s="4">
        <v>16.809999999999999</v>
      </c>
      <c r="M4">
        <v>29.32</v>
      </c>
      <c r="N4">
        <v>16.11</v>
      </c>
    </row>
    <row r="5" spans="1:14">
      <c r="A5" s="7">
        <v>10</v>
      </c>
      <c r="B5" s="7">
        <v>17.64</v>
      </c>
      <c r="C5" s="7">
        <v>16.21</v>
      </c>
      <c r="D5" s="7">
        <v>7.1</v>
      </c>
      <c r="F5" s="4">
        <v>10</v>
      </c>
      <c r="G5" s="4">
        <v>17.64</v>
      </c>
      <c r="H5">
        <v>23.95</v>
      </c>
      <c r="I5">
        <v>17.14</v>
      </c>
      <c r="K5" s="4">
        <v>10</v>
      </c>
      <c r="L5" s="4">
        <v>17.64</v>
      </c>
      <c r="M5">
        <v>24.3</v>
      </c>
      <c r="N5">
        <v>13.5</v>
      </c>
    </row>
    <row r="6" spans="1:14" s="4" customFormat="1">
      <c r="A6" s="7">
        <v>14</v>
      </c>
      <c r="B6" s="7">
        <v>23.29</v>
      </c>
      <c r="C6" s="7">
        <v>25.3</v>
      </c>
      <c r="D6" s="7">
        <v>8.15</v>
      </c>
    </row>
    <row r="8" spans="1:14">
      <c r="B8" s="4" t="s">
        <v>539</v>
      </c>
      <c r="C8" s="4" t="s">
        <v>540</v>
      </c>
      <c r="D8" s="4" t="s">
        <v>541</v>
      </c>
      <c r="F8" s="4"/>
      <c r="G8" s="4"/>
      <c r="H8" s="4"/>
      <c r="I8" s="4"/>
      <c r="K8" s="4"/>
      <c r="L8" s="4"/>
      <c r="M8" s="4"/>
      <c r="N8" s="4"/>
    </row>
    <row r="9" spans="1:14">
      <c r="A9">
        <v>0</v>
      </c>
      <c r="B9" s="4">
        <v>35.630000000000003</v>
      </c>
      <c r="C9" s="4">
        <v>21.45</v>
      </c>
      <c r="D9" s="4">
        <v>3.29</v>
      </c>
      <c r="F9" s="4"/>
      <c r="G9" s="4"/>
      <c r="H9" s="4"/>
      <c r="I9" s="4"/>
      <c r="K9" s="4"/>
      <c r="L9" s="4"/>
      <c r="M9" s="4"/>
      <c r="N9" s="4"/>
    </row>
    <row r="10" spans="1:14">
      <c r="A10">
        <v>3</v>
      </c>
      <c r="B10">
        <v>10.96</v>
      </c>
      <c r="C10">
        <v>0</v>
      </c>
      <c r="D10">
        <v>0</v>
      </c>
      <c r="F10" s="4"/>
      <c r="G10" s="4"/>
      <c r="H10" s="4"/>
      <c r="I10" s="4"/>
      <c r="K10" s="4"/>
      <c r="L10" s="4"/>
      <c r="M10" s="4"/>
      <c r="N10" s="4"/>
    </row>
    <row r="11" spans="1:14">
      <c r="A11">
        <v>7</v>
      </c>
      <c r="B11">
        <v>10.35</v>
      </c>
      <c r="C11">
        <v>0</v>
      </c>
      <c r="D11">
        <v>0</v>
      </c>
      <c r="F11" s="4"/>
      <c r="G11" s="4"/>
      <c r="H11" s="4"/>
      <c r="I11" s="4"/>
      <c r="K11" s="4"/>
      <c r="L11" s="4"/>
      <c r="M11" s="4"/>
      <c r="N11" s="4"/>
    </row>
    <row r="12" spans="1:14">
      <c r="A12">
        <v>10</v>
      </c>
      <c r="B12">
        <v>6.78</v>
      </c>
      <c r="C12">
        <v>0</v>
      </c>
      <c r="D12">
        <v>0</v>
      </c>
      <c r="F12" s="4"/>
      <c r="G12" s="4"/>
      <c r="H12" s="4"/>
      <c r="I12" s="4"/>
      <c r="K12" s="4"/>
      <c r="L12" s="4"/>
      <c r="M12" s="4"/>
      <c r="N12" s="4"/>
    </row>
    <row r="13" spans="1:14" s="4" customFormat="1">
      <c r="A13" s="4">
        <v>14</v>
      </c>
      <c r="B13" s="4">
        <v>8.08</v>
      </c>
      <c r="C13" s="4">
        <v>0</v>
      </c>
      <c r="D13" s="4">
        <v>0</v>
      </c>
    </row>
    <row r="14" spans="1:14" s="4" customFormat="1"/>
    <row r="15" spans="1:14">
      <c r="B15" s="4" t="s">
        <v>551</v>
      </c>
      <c r="C15" s="4" t="s">
        <v>553</v>
      </c>
      <c r="D15" s="4" t="s">
        <v>552</v>
      </c>
      <c r="F15" s="4"/>
      <c r="G15" s="4" t="s">
        <v>551</v>
      </c>
      <c r="H15" s="4" t="s">
        <v>554</v>
      </c>
      <c r="I15" s="4" t="s">
        <v>559</v>
      </c>
      <c r="K15" s="4"/>
      <c r="L15" s="4" t="s">
        <v>551</v>
      </c>
      <c r="M15" s="4" t="s">
        <v>556</v>
      </c>
      <c r="N15" s="4" t="s">
        <v>560</v>
      </c>
    </row>
    <row r="16" spans="1:14">
      <c r="A16" s="4">
        <v>0</v>
      </c>
      <c r="B16" s="4">
        <v>19.3</v>
      </c>
      <c r="C16" s="4">
        <v>5.81</v>
      </c>
      <c r="D16" s="4">
        <v>0</v>
      </c>
      <c r="F16" s="4">
        <v>0</v>
      </c>
      <c r="G16" s="4">
        <v>19.3</v>
      </c>
      <c r="H16" s="4">
        <v>22.96</v>
      </c>
      <c r="I16" s="4">
        <v>20.02</v>
      </c>
      <c r="K16" s="4">
        <v>0</v>
      </c>
      <c r="L16" s="4">
        <v>19.3</v>
      </c>
      <c r="M16" s="4">
        <v>22.17</v>
      </c>
      <c r="N16" s="4">
        <v>19.29</v>
      </c>
    </row>
    <row r="17" spans="1:15">
      <c r="A17" s="4">
        <v>3</v>
      </c>
      <c r="B17">
        <v>22.77</v>
      </c>
      <c r="C17">
        <v>12.71</v>
      </c>
      <c r="D17">
        <v>1.52</v>
      </c>
      <c r="F17" s="4">
        <v>3</v>
      </c>
      <c r="G17" s="4">
        <v>22.77</v>
      </c>
      <c r="H17" s="4">
        <v>23.15</v>
      </c>
      <c r="I17" s="4">
        <v>10.210000000000001</v>
      </c>
      <c r="K17" s="4">
        <v>3</v>
      </c>
      <c r="L17" s="4">
        <v>22.77</v>
      </c>
      <c r="M17" s="4">
        <v>27.96</v>
      </c>
      <c r="N17" s="4">
        <v>14.36</v>
      </c>
    </row>
    <row r="18" spans="1:15">
      <c r="A18" s="4">
        <v>7</v>
      </c>
      <c r="B18">
        <v>22.57</v>
      </c>
      <c r="C18">
        <v>12.46</v>
      </c>
      <c r="D18">
        <v>4.17</v>
      </c>
      <c r="F18" s="4">
        <v>7</v>
      </c>
      <c r="G18" s="4">
        <v>22.57</v>
      </c>
      <c r="H18" s="4">
        <v>27.27</v>
      </c>
      <c r="I18" s="4">
        <v>10.52</v>
      </c>
      <c r="K18" s="4">
        <v>7</v>
      </c>
      <c r="L18" s="4">
        <v>22.57</v>
      </c>
      <c r="M18" s="4">
        <v>25.52</v>
      </c>
      <c r="N18" s="4">
        <v>12.86</v>
      </c>
    </row>
    <row r="19" spans="1:15">
      <c r="A19" s="4">
        <v>10</v>
      </c>
      <c r="B19">
        <v>23.46</v>
      </c>
      <c r="C19">
        <v>10.08</v>
      </c>
      <c r="D19">
        <v>6.03</v>
      </c>
      <c r="F19" s="4">
        <v>10</v>
      </c>
      <c r="G19" s="4">
        <v>23.46</v>
      </c>
      <c r="H19" s="4">
        <v>19.91</v>
      </c>
      <c r="I19" s="4">
        <v>11.63</v>
      </c>
      <c r="K19" s="4">
        <v>10</v>
      </c>
      <c r="L19" s="4">
        <v>23.46</v>
      </c>
      <c r="M19" s="4">
        <v>30.19</v>
      </c>
      <c r="N19" s="4">
        <v>17.38</v>
      </c>
    </row>
    <row r="20" spans="1:15" s="4" customFormat="1">
      <c r="A20" s="4">
        <v>14</v>
      </c>
      <c r="B20" s="4">
        <v>20.71</v>
      </c>
      <c r="C20" s="4">
        <v>11.71</v>
      </c>
      <c r="D20" s="4">
        <v>6.79</v>
      </c>
    </row>
    <row r="22" spans="1:15">
      <c r="A22" s="4"/>
      <c r="B22" s="4" t="s">
        <v>542</v>
      </c>
      <c r="C22" s="4" t="s">
        <v>543</v>
      </c>
      <c r="D22" s="4" t="s">
        <v>558</v>
      </c>
      <c r="F22" s="4"/>
      <c r="G22" s="4" t="s">
        <v>542</v>
      </c>
      <c r="H22" s="4" t="s">
        <v>549</v>
      </c>
      <c r="I22" s="4" t="s">
        <v>550</v>
      </c>
      <c r="K22" s="4"/>
      <c r="L22" s="4" t="s">
        <v>542</v>
      </c>
      <c r="M22" s="4" t="s">
        <v>545</v>
      </c>
      <c r="N22" s="4" t="s">
        <v>548</v>
      </c>
      <c r="O22" s="4"/>
    </row>
    <row r="23" spans="1:15">
      <c r="A23" s="4">
        <v>0</v>
      </c>
      <c r="B23" s="4">
        <v>41.54</v>
      </c>
      <c r="C23" s="4">
        <v>21.44</v>
      </c>
      <c r="D23" s="4">
        <v>7.56</v>
      </c>
      <c r="F23" s="4">
        <v>0</v>
      </c>
      <c r="G23" s="4">
        <v>41.54</v>
      </c>
      <c r="H23" s="4">
        <v>23.71</v>
      </c>
      <c r="I23" s="4">
        <v>18.02</v>
      </c>
      <c r="K23" s="4">
        <v>0</v>
      </c>
      <c r="L23" s="4">
        <v>41.54</v>
      </c>
      <c r="M23" s="4">
        <v>26.25</v>
      </c>
      <c r="N23" s="4">
        <v>17.28</v>
      </c>
      <c r="O23" s="4"/>
    </row>
    <row r="24" spans="1:15">
      <c r="A24" s="4">
        <v>3</v>
      </c>
      <c r="B24" s="4">
        <v>26.41</v>
      </c>
      <c r="C24" s="4">
        <v>18.64</v>
      </c>
      <c r="D24" s="4">
        <v>6.25</v>
      </c>
      <c r="F24" s="4">
        <v>3</v>
      </c>
      <c r="G24" s="4">
        <v>26.41</v>
      </c>
      <c r="H24" s="4">
        <v>27.38</v>
      </c>
      <c r="I24" s="4">
        <v>28.15</v>
      </c>
      <c r="K24" s="4">
        <v>3</v>
      </c>
      <c r="L24" s="4">
        <v>26.41</v>
      </c>
      <c r="M24" s="4">
        <v>24.48</v>
      </c>
      <c r="N24" s="4">
        <v>13.99</v>
      </c>
      <c r="O24" s="4"/>
    </row>
    <row r="25" spans="1:15">
      <c r="A25" s="4">
        <v>7</v>
      </c>
      <c r="B25" s="4">
        <v>24.57</v>
      </c>
      <c r="C25" s="4">
        <v>22.5</v>
      </c>
      <c r="D25" s="4">
        <v>6.87</v>
      </c>
      <c r="F25" s="4">
        <v>7</v>
      </c>
      <c r="G25" s="4">
        <v>24.57</v>
      </c>
      <c r="H25" s="4">
        <v>20.47</v>
      </c>
      <c r="I25" s="4">
        <v>21.63</v>
      </c>
      <c r="K25" s="4">
        <v>7</v>
      </c>
      <c r="L25" s="4">
        <v>24.57</v>
      </c>
      <c r="M25" s="4">
        <v>25.64</v>
      </c>
      <c r="N25" s="4">
        <v>20.7</v>
      </c>
      <c r="O25" s="4"/>
    </row>
    <row r="26" spans="1:15">
      <c r="A26" s="4">
        <v>10</v>
      </c>
      <c r="B26" s="4">
        <v>30.91</v>
      </c>
      <c r="C26" s="4">
        <v>19.43</v>
      </c>
      <c r="D26" s="4">
        <v>8.51</v>
      </c>
      <c r="F26" s="4">
        <v>10</v>
      </c>
      <c r="G26" s="4">
        <v>30.91</v>
      </c>
      <c r="H26" s="4">
        <v>31.2</v>
      </c>
      <c r="I26" s="4">
        <v>21.63</v>
      </c>
      <c r="K26" s="4">
        <v>10</v>
      </c>
      <c r="L26" s="4">
        <v>30.91</v>
      </c>
      <c r="M26" s="4">
        <v>20.399999999999999</v>
      </c>
      <c r="N26" s="4">
        <v>20.12</v>
      </c>
      <c r="O26" s="4"/>
    </row>
    <row r="27" spans="1:15">
      <c r="A27" s="4">
        <v>14</v>
      </c>
      <c r="B27" s="4">
        <v>30.33</v>
      </c>
      <c r="C27" s="4">
        <v>19.170000000000002</v>
      </c>
      <c r="D27" s="4">
        <v>8.7100000000000009</v>
      </c>
      <c r="F27" s="4"/>
      <c r="G27" s="4"/>
      <c r="H27" s="4"/>
      <c r="I27" s="4"/>
      <c r="K27" s="4"/>
      <c r="L27" s="4"/>
      <c r="M27" s="4"/>
      <c r="N27" s="4"/>
      <c r="O27" s="4"/>
    </row>
    <row r="28" spans="1:15">
      <c r="F28" s="4"/>
      <c r="G28" s="4"/>
      <c r="H28" s="4"/>
      <c r="I28" s="4"/>
      <c r="K28" s="4"/>
      <c r="L28" s="4"/>
      <c r="M28" s="4"/>
      <c r="N28" s="4"/>
      <c r="O28" s="4"/>
    </row>
    <row r="29" spans="1:15">
      <c r="A29" s="4"/>
      <c r="B29" s="4" t="s">
        <v>539</v>
      </c>
      <c r="C29" s="4" t="s">
        <v>540</v>
      </c>
      <c r="D29" s="4" t="s">
        <v>541</v>
      </c>
      <c r="F29" s="4"/>
      <c r="G29" s="4"/>
      <c r="K29" s="4"/>
      <c r="L29" s="4"/>
      <c r="M29" s="4"/>
      <c r="N29" s="4"/>
      <c r="O29" s="4"/>
    </row>
    <row r="30" spans="1:15">
      <c r="A30" s="4">
        <v>0</v>
      </c>
      <c r="B30" s="4">
        <v>35.630000000000003</v>
      </c>
      <c r="C30" s="4">
        <v>21.45</v>
      </c>
      <c r="D30" s="4">
        <v>3.29</v>
      </c>
      <c r="F30" s="4"/>
      <c r="G30" s="4"/>
      <c r="K30" s="4"/>
      <c r="L30" s="4"/>
      <c r="M30" s="4"/>
      <c r="N30" s="4"/>
      <c r="O30" s="4"/>
    </row>
    <row r="31" spans="1:15">
      <c r="A31" s="4">
        <v>3</v>
      </c>
      <c r="B31" s="4">
        <v>7.86</v>
      </c>
      <c r="C31" s="4">
        <v>10.1</v>
      </c>
      <c r="D31" s="4">
        <v>0</v>
      </c>
      <c r="F31" s="4"/>
      <c r="G31" s="4"/>
      <c r="K31" s="4"/>
      <c r="L31" s="4"/>
      <c r="M31" s="4"/>
      <c r="N31" s="4"/>
      <c r="O31" s="4"/>
    </row>
    <row r="32" spans="1:15">
      <c r="A32" s="4">
        <v>7</v>
      </c>
      <c r="B32" s="4">
        <v>0</v>
      </c>
      <c r="C32" s="4">
        <v>0</v>
      </c>
      <c r="D32" s="4">
        <v>7.86</v>
      </c>
      <c r="F32" s="4"/>
      <c r="G32" s="4"/>
      <c r="H32" s="4"/>
      <c r="I32" s="4"/>
      <c r="K32" s="4"/>
      <c r="L32" s="4"/>
      <c r="M32" s="4"/>
      <c r="N32" s="4"/>
      <c r="O32" s="4"/>
    </row>
    <row r="33" spans="1:15">
      <c r="A33" s="4">
        <v>10</v>
      </c>
      <c r="B33" s="4">
        <v>13.88</v>
      </c>
      <c r="C33" s="4">
        <v>0</v>
      </c>
      <c r="D33" s="4">
        <v>0</v>
      </c>
      <c r="F33" s="4"/>
      <c r="G33" s="4"/>
      <c r="H33" s="4"/>
      <c r="I33" s="4"/>
      <c r="K33" s="4"/>
      <c r="L33" s="4"/>
      <c r="M33" s="4"/>
      <c r="N33" s="4"/>
      <c r="O33" s="4"/>
    </row>
    <row r="34" spans="1:15" s="4" customFormat="1">
      <c r="A34" s="4">
        <v>14</v>
      </c>
      <c r="B34" s="4">
        <v>5.83</v>
      </c>
      <c r="C34" s="4">
        <v>0</v>
      </c>
      <c r="D34" s="4">
        <v>0</v>
      </c>
    </row>
    <row r="35" spans="1:15">
      <c r="A35" s="4"/>
      <c r="B35" s="4"/>
      <c r="C35" s="4"/>
      <c r="D35" s="4"/>
      <c r="F35" s="4"/>
      <c r="G35" s="4"/>
      <c r="H35" s="4"/>
      <c r="I35" s="4"/>
      <c r="K35" s="4"/>
      <c r="L35" s="4"/>
      <c r="M35" s="4"/>
      <c r="N35" s="4"/>
      <c r="O35" s="4"/>
    </row>
    <row r="36" spans="1:15">
      <c r="A36" s="4"/>
      <c r="B36" s="4" t="s">
        <v>551</v>
      </c>
      <c r="C36" s="4" t="s">
        <v>553</v>
      </c>
      <c r="D36" s="4" t="s">
        <v>552</v>
      </c>
      <c r="F36" s="4"/>
      <c r="G36" s="4" t="s">
        <v>551</v>
      </c>
      <c r="H36" s="4" t="s">
        <v>554</v>
      </c>
      <c r="I36" s="4" t="s">
        <v>559</v>
      </c>
      <c r="K36" s="4"/>
      <c r="L36" s="4" t="s">
        <v>551</v>
      </c>
      <c r="M36" s="4" t="s">
        <v>556</v>
      </c>
      <c r="N36" s="4" t="s">
        <v>560</v>
      </c>
      <c r="O36" s="4"/>
    </row>
    <row r="37" spans="1:15">
      <c r="A37" s="4">
        <v>0</v>
      </c>
      <c r="B37" s="4">
        <v>19.3</v>
      </c>
      <c r="C37" s="4">
        <v>5.81</v>
      </c>
      <c r="D37" s="4">
        <v>0</v>
      </c>
      <c r="F37" s="4">
        <v>0</v>
      </c>
      <c r="G37" s="4">
        <v>19.3</v>
      </c>
      <c r="H37" s="4">
        <v>22.96</v>
      </c>
      <c r="I37" s="4">
        <v>20.02</v>
      </c>
      <c r="K37" s="4">
        <v>0</v>
      </c>
      <c r="L37" s="4">
        <v>19.3</v>
      </c>
      <c r="M37" s="4">
        <v>22.17</v>
      </c>
      <c r="N37" s="4">
        <v>19.29</v>
      </c>
      <c r="O37" s="4"/>
    </row>
    <row r="38" spans="1:15">
      <c r="A38" s="4">
        <v>3</v>
      </c>
      <c r="B38" s="4">
        <v>23.68</v>
      </c>
      <c r="C38" s="4">
        <v>12.58</v>
      </c>
      <c r="D38" s="4">
        <v>10.96</v>
      </c>
      <c r="F38" s="4">
        <v>3</v>
      </c>
      <c r="G38" s="4">
        <v>23.68</v>
      </c>
      <c r="H38" s="4">
        <v>33.35</v>
      </c>
      <c r="I38" s="4">
        <v>16.46</v>
      </c>
      <c r="K38" s="4">
        <v>3</v>
      </c>
      <c r="L38" s="4">
        <v>23.68</v>
      </c>
      <c r="M38" s="4">
        <v>18.77</v>
      </c>
      <c r="N38" s="4">
        <v>9.5500000000000007</v>
      </c>
      <c r="O38" s="4"/>
    </row>
    <row r="39" spans="1:15">
      <c r="A39" s="4">
        <v>7</v>
      </c>
      <c r="B39" s="4">
        <v>21.41</v>
      </c>
      <c r="C39" s="4">
        <v>14.23</v>
      </c>
      <c r="D39" s="4">
        <v>9.52</v>
      </c>
      <c r="F39" s="4">
        <v>7</v>
      </c>
      <c r="G39" s="4">
        <v>21.41</v>
      </c>
      <c r="H39" s="4">
        <v>20.61</v>
      </c>
      <c r="I39" s="4">
        <v>14.62</v>
      </c>
      <c r="K39" s="4">
        <v>7</v>
      </c>
      <c r="L39" s="4">
        <v>21.41</v>
      </c>
      <c r="M39" s="4">
        <v>20.53</v>
      </c>
      <c r="N39" s="4">
        <v>10.32</v>
      </c>
      <c r="O39" s="4"/>
    </row>
    <row r="40" spans="1:15">
      <c r="A40" s="4">
        <v>10</v>
      </c>
      <c r="B40" s="4">
        <v>22.91</v>
      </c>
      <c r="C40" s="4">
        <v>11.67</v>
      </c>
      <c r="D40" s="4">
        <v>3.5</v>
      </c>
      <c r="F40" s="4">
        <v>10</v>
      </c>
      <c r="G40" s="4">
        <v>22.91</v>
      </c>
      <c r="H40" s="4">
        <v>17.600000000000001</v>
      </c>
      <c r="I40" s="4">
        <v>16.52</v>
      </c>
      <c r="K40" s="4">
        <v>10</v>
      </c>
      <c r="L40" s="4">
        <v>22.91</v>
      </c>
      <c r="M40" s="4">
        <v>19.829999999999998</v>
      </c>
      <c r="N40" s="4">
        <v>9.07</v>
      </c>
      <c r="O40" s="4"/>
    </row>
    <row r="41" spans="1:15">
      <c r="A41">
        <v>14</v>
      </c>
      <c r="B41">
        <v>10.32</v>
      </c>
      <c r="C41">
        <v>14.67</v>
      </c>
      <c r="D41">
        <v>10.37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9"/>
  <sheetViews>
    <sheetView workbookViewId="0">
      <selection sqref="A1:F39"/>
    </sheetView>
  </sheetViews>
  <sheetFormatPr defaultRowHeight="15"/>
  <sheetData>
    <row r="1" spans="1:6">
      <c r="A1" s="4"/>
      <c r="B1" s="4"/>
      <c r="C1" s="4"/>
      <c r="D1" s="4"/>
      <c r="E1" s="4"/>
      <c r="F1" s="4"/>
    </row>
    <row r="2" spans="1:6">
      <c r="A2" s="4" t="s">
        <v>81</v>
      </c>
      <c r="B2" s="4">
        <v>105.8</v>
      </c>
      <c r="C2" s="4">
        <v>19.7</v>
      </c>
      <c r="D2" s="4">
        <v>0.12659000000000001</v>
      </c>
      <c r="E2" s="4">
        <v>8.0680000000000002E-2</v>
      </c>
      <c r="F2" s="4"/>
    </row>
    <row r="3" spans="1:6">
      <c r="A3" s="4" t="s">
        <v>80</v>
      </c>
      <c r="B3" s="4">
        <v>100</v>
      </c>
      <c r="C3" s="4">
        <v>19.7</v>
      </c>
      <c r="D3" s="4">
        <v>0.12121</v>
      </c>
      <c r="E3" s="4">
        <v>8.0680000000000002E-2</v>
      </c>
      <c r="F3" s="4"/>
    </row>
    <row r="4" spans="1:6">
      <c r="A4" s="4" t="s">
        <v>79</v>
      </c>
      <c r="B4" s="4">
        <v>95</v>
      </c>
      <c r="C4" s="4">
        <v>19.7</v>
      </c>
      <c r="D4" s="4">
        <v>0.11105</v>
      </c>
      <c r="E4" s="4">
        <v>8.0680000000000002E-2</v>
      </c>
      <c r="F4" s="4"/>
    </row>
    <row r="5" spans="1:6">
      <c r="A5" s="4" t="s">
        <v>84</v>
      </c>
      <c r="B5" s="4">
        <v>185.8</v>
      </c>
      <c r="C5" s="4">
        <v>19.7</v>
      </c>
      <c r="D5" s="4">
        <v>0.12604000000000001</v>
      </c>
      <c r="E5" s="4">
        <v>8.0680000000000002E-2</v>
      </c>
      <c r="F5" s="4"/>
    </row>
    <row r="6" spans="1:6">
      <c r="A6" s="4" t="s">
        <v>83</v>
      </c>
      <c r="B6" s="4">
        <v>180</v>
      </c>
      <c r="C6" s="4">
        <v>19.7</v>
      </c>
      <c r="D6" s="4">
        <v>0.12584000000000001</v>
      </c>
      <c r="E6" s="4">
        <v>8.0680000000000002E-2</v>
      </c>
      <c r="F6" s="4"/>
    </row>
    <row r="7" spans="1:6">
      <c r="A7" s="4" t="s">
        <v>82</v>
      </c>
      <c r="B7" s="4">
        <v>175</v>
      </c>
      <c r="C7" s="4">
        <v>19.7</v>
      </c>
      <c r="D7" s="4">
        <v>0.11984</v>
      </c>
      <c r="E7" s="4">
        <v>8.0680000000000002E-2</v>
      </c>
      <c r="F7" s="4"/>
    </row>
    <row r="8" spans="1:6">
      <c r="A8" s="4" t="s">
        <v>70</v>
      </c>
      <c r="B8" s="4">
        <v>360</v>
      </c>
      <c r="C8" s="4">
        <v>19.7</v>
      </c>
      <c r="D8" s="4">
        <v>0.11906</v>
      </c>
      <c r="E8" s="4">
        <v>8.0680000000000002E-2</v>
      </c>
      <c r="F8" s="4"/>
    </row>
    <row r="9" spans="1:6">
      <c r="A9" s="4" t="s">
        <v>69</v>
      </c>
      <c r="B9" s="4">
        <v>346.1</v>
      </c>
      <c r="C9" s="4">
        <v>19.7</v>
      </c>
      <c r="D9" s="4">
        <v>0.12255000000000001</v>
      </c>
      <c r="E9" s="4">
        <v>8.0680000000000002E-2</v>
      </c>
      <c r="F9" s="4"/>
    </row>
    <row r="10" spans="1:6">
      <c r="A10" s="4" t="s">
        <v>68</v>
      </c>
      <c r="B10" s="4">
        <v>350</v>
      </c>
      <c r="C10" s="4">
        <v>19.7</v>
      </c>
      <c r="D10" s="4">
        <v>0.12218999999999999</v>
      </c>
      <c r="E10" s="4">
        <v>8.0680000000000002E-2</v>
      </c>
      <c r="F10" s="4"/>
    </row>
    <row r="11" spans="1:6">
      <c r="A11" s="4"/>
      <c r="B11" s="4"/>
      <c r="C11" s="4"/>
      <c r="D11" s="4"/>
      <c r="E11" s="4"/>
      <c r="F11" s="4"/>
    </row>
    <row r="12" spans="1:6">
      <c r="A12" s="4" t="s">
        <v>81</v>
      </c>
      <c r="B12" s="4">
        <v>160</v>
      </c>
      <c r="C12" s="4">
        <v>150.04</v>
      </c>
      <c r="D12" s="4">
        <v>9.7720000000000001E-2</v>
      </c>
      <c r="E12" s="4">
        <v>8.6239999999999997E-2</v>
      </c>
      <c r="F12" s="4"/>
    </row>
    <row r="13" spans="1:6">
      <c r="A13" s="4" t="s">
        <v>80</v>
      </c>
      <c r="B13" s="4">
        <v>150</v>
      </c>
      <c r="C13" s="4">
        <v>150.04</v>
      </c>
      <c r="D13" s="4">
        <v>0.10663</v>
      </c>
      <c r="E13" s="4">
        <v>8.6239999999999997E-2</v>
      </c>
      <c r="F13" s="4"/>
    </row>
    <row r="14" spans="1:6">
      <c r="A14" s="4" t="s">
        <v>79</v>
      </c>
      <c r="B14" s="4">
        <v>160</v>
      </c>
      <c r="C14" s="4">
        <v>150.04</v>
      </c>
      <c r="D14" s="4">
        <v>0.11504</v>
      </c>
      <c r="E14" s="4">
        <v>8.6239999999999997E-2</v>
      </c>
      <c r="F14" s="4"/>
    </row>
    <row r="15" spans="1:6">
      <c r="A15" s="4" t="s">
        <v>76</v>
      </c>
      <c r="B15" s="4">
        <v>230</v>
      </c>
      <c r="C15" s="4">
        <v>150.04</v>
      </c>
      <c r="D15" s="4">
        <v>0.10736</v>
      </c>
      <c r="E15" s="4">
        <v>8.6239999999999997E-2</v>
      </c>
      <c r="F15" s="4"/>
    </row>
    <row r="16" spans="1:6">
      <c r="A16" s="4" t="s">
        <v>78</v>
      </c>
      <c r="B16" s="4">
        <v>235.4</v>
      </c>
      <c r="C16" s="4">
        <v>150.04</v>
      </c>
      <c r="D16" s="4">
        <v>0.11086</v>
      </c>
      <c r="E16" s="4">
        <v>8.6239999999999997E-2</v>
      </c>
      <c r="F16" s="4"/>
    </row>
    <row r="17" spans="1:6">
      <c r="A17" s="4" t="s">
        <v>77</v>
      </c>
      <c r="B17" s="4">
        <v>244.8</v>
      </c>
      <c r="C17" s="4">
        <v>150.04</v>
      </c>
      <c r="D17" s="4">
        <v>0.11002000000000001</v>
      </c>
      <c r="E17" s="4">
        <v>8.6239999999999997E-2</v>
      </c>
      <c r="F17" s="4"/>
    </row>
    <row r="18" spans="1:6">
      <c r="A18" s="4"/>
      <c r="B18" s="4"/>
      <c r="C18" s="4"/>
      <c r="D18" s="4"/>
      <c r="E18" s="4"/>
      <c r="F18" s="4"/>
    </row>
    <row r="19" spans="1:6">
      <c r="A19" s="4"/>
      <c r="B19" s="4"/>
      <c r="C19" s="4"/>
      <c r="D19" s="4"/>
      <c r="E19" s="4"/>
      <c r="F19" s="4"/>
    </row>
    <row r="20" spans="1:6">
      <c r="A20" s="4"/>
      <c r="B20" s="4"/>
      <c r="C20" s="4"/>
      <c r="D20" s="4"/>
      <c r="E20" s="4"/>
      <c r="F20" s="4"/>
    </row>
    <row r="21" spans="1:6">
      <c r="A21" s="4" t="s">
        <v>76</v>
      </c>
      <c r="B21" s="4">
        <v>70</v>
      </c>
      <c r="C21" s="4">
        <v>19.7</v>
      </c>
      <c r="D21" s="4">
        <v>0.12365</v>
      </c>
      <c r="E21" s="4">
        <v>8.0680000000000002E-2</v>
      </c>
      <c r="F21" s="4"/>
    </row>
    <row r="22" spans="1:6">
      <c r="A22" s="4" t="s">
        <v>75</v>
      </c>
      <c r="B22" s="4">
        <v>158</v>
      </c>
      <c r="C22" s="4">
        <v>19.7</v>
      </c>
      <c r="D22" s="4">
        <v>0.12508</v>
      </c>
      <c r="E22" s="4">
        <v>8.0680000000000002E-2</v>
      </c>
      <c r="F22" s="4"/>
    </row>
    <row r="23" spans="1:6">
      <c r="A23" s="4" t="s">
        <v>74</v>
      </c>
      <c r="B23" s="4">
        <v>320</v>
      </c>
      <c r="C23" s="4">
        <v>19.7</v>
      </c>
      <c r="D23" s="4">
        <v>0.24882000000000001</v>
      </c>
      <c r="E23" s="4">
        <v>8.0680000000000002E-2</v>
      </c>
      <c r="F23" s="4"/>
    </row>
    <row r="24" spans="1:6">
      <c r="A24" s="4" t="s">
        <v>67</v>
      </c>
      <c r="B24" s="4">
        <v>330</v>
      </c>
      <c r="C24" s="4">
        <v>19.7</v>
      </c>
      <c r="D24" s="4">
        <v>0.11734</v>
      </c>
      <c r="E24" s="4">
        <v>8.0680000000000002E-2</v>
      </c>
      <c r="F24" s="4"/>
    </row>
    <row r="25" spans="1:6">
      <c r="A25" s="4" t="s">
        <v>66</v>
      </c>
      <c r="B25" s="4">
        <v>350</v>
      </c>
      <c r="C25" s="4">
        <v>19.7</v>
      </c>
      <c r="D25" s="4">
        <v>0.12659999999999999</v>
      </c>
      <c r="E25" s="4">
        <v>8.0680000000000002E-2</v>
      </c>
      <c r="F25" s="4"/>
    </row>
    <row r="26" spans="1:6">
      <c r="A26" s="4" t="s">
        <v>65</v>
      </c>
      <c r="B26" s="4">
        <v>353.6</v>
      </c>
      <c r="C26" s="4">
        <v>19.7</v>
      </c>
      <c r="D26" s="4">
        <v>0.11509</v>
      </c>
      <c r="E26" s="4">
        <v>8.0680000000000002E-2</v>
      </c>
      <c r="F26" s="4"/>
    </row>
    <row r="27" spans="1:6">
      <c r="A27" s="4"/>
      <c r="B27" s="4"/>
      <c r="C27" s="4"/>
      <c r="D27" s="4"/>
      <c r="E27" s="4"/>
      <c r="F27" s="4"/>
    </row>
    <row r="28" spans="1:6">
      <c r="A28" s="4"/>
      <c r="B28" s="4"/>
      <c r="C28" s="4"/>
      <c r="D28" s="4"/>
      <c r="E28" s="4"/>
      <c r="F28" s="4"/>
    </row>
    <row r="29" spans="1:6">
      <c r="A29" s="4" t="s">
        <v>73</v>
      </c>
      <c r="B29" s="4">
        <v>0.108</v>
      </c>
      <c r="C29" s="4">
        <v>24</v>
      </c>
      <c r="D29" s="4">
        <v>15.6</v>
      </c>
      <c r="E29" s="4">
        <v>9.7790000000000002E-2</v>
      </c>
      <c r="F29" s="4"/>
    </row>
    <row r="30" spans="1:6">
      <c r="A30" s="4" t="s">
        <v>72</v>
      </c>
      <c r="B30" s="4">
        <v>0.1236</v>
      </c>
      <c r="C30" s="4">
        <v>22</v>
      </c>
      <c r="D30" s="4">
        <v>15.6</v>
      </c>
      <c r="E30" s="4">
        <v>9.7790000000000002E-2</v>
      </c>
      <c r="F30" s="4"/>
    </row>
    <row r="31" spans="1:6">
      <c r="A31" s="4" t="s">
        <v>71</v>
      </c>
      <c r="B31" s="4">
        <v>0.11070000000000001</v>
      </c>
      <c r="C31" s="4">
        <v>28</v>
      </c>
      <c r="D31" s="4">
        <v>15.6</v>
      </c>
      <c r="E31" s="4">
        <v>9.7790000000000002E-2</v>
      </c>
      <c r="F31" s="4"/>
    </row>
    <row r="32" spans="1:6">
      <c r="A32" s="4"/>
      <c r="B32" s="4"/>
      <c r="C32" s="4"/>
      <c r="D32" s="4"/>
      <c r="E32" s="4"/>
      <c r="F32" s="4"/>
    </row>
    <row r="33" spans="1:6">
      <c r="A33" s="4" t="s">
        <v>70</v>
      </c>
      <c r="B33" s="4">
        <v>410</v>
      </c>
      <c r="C33" s="4">
        <v>150.04</v>
      </c>
      <c r="D33" s="4">
        <v>0.1085</v>
      </c>
      <c r="E33" s="4">
        <v>8.6239999999999997E-2</v>
      </c>
      <c r="F33" s="4"/>
    </row>
    <row r="34" spans="1:6">
      <c r="A34" s="4" t="s">
        <v>69</v>
      </c>
      <c r="B34" s="4">
        <v>422.8</v>
      </c>
      <c r="C34" s="4">
        <v>150.04</v>
      </c>
      <c r="D34" s="4">
        <v>0.10993</v>
      </c>
      <c r="E34" s="4">
        <v>8.6239999999999997E-2</v>
      </c>
      <c r="F34" s="4"/>
    </row>
    <row r="35" spans="1:6">
      <c r="A35" s="4" t="s">
        <v>68</v>
      </c>
      <c r="B35" s="4">
        <v>410</v>
      </c>
      <c r="C35" s="4">
        <v>150.04</v>
      </c>
      <c r="D35" s="4">
        <v>0.1142</v>
      </c>
      <c r="E35" s="4">
        <v>8.6239999999999997E-2</v>
      </c>
      <c r="F35" s="4"/>
    </row>
    <row r="36" spans="1:6">
      <c r="A36" s="4"/>
      <c r="B36" s="4"/>
      <c r="C36" s="4"/>
      <c r="D36" s="4"/>
      <c r="E36" s="4"/>
      <c r="F36" s="4"/>
    </row>
    <row r="37" spans="1:6">
      <c r="A37" s="4" t="s">
        <v>67</v>
      </c>
      <c r="B37" s="4">
        <v>450</v>
      </c>
      <c r="C37" s="4">
        <v>150.04</v>
      </c>
      <c r="D37" s="4">
        <v>0.112</v>
      </c>
      <c r="E37" s="4">
        <v>8.6239999999999997E-2</v>
      </c>
      <c r="F37" s="4"/>
    </row>
    <row r="38" spans="1:6">
      <c r="A38" s="4" t="s">
        <v>66</v>
      </c>
      <c r="B38" s="4">
        <v>413.2</v>
      </c>
      <c r="C38" s="4">
        <v>150.04</v>
      </c>
      <c r="D38" s="4">
        <v>0.10957</v>
      </c>
      <c r="E38" s="4">
        <v>8.6239999999999997E-2</v>
      </c>
      <c r="F38" s="4"/>
    </row>
    <row r="39" spans="1:6">
      <c r="A39" s="4" t="s">
        <v>65</v>
      </c>
      <c r="B39" s="4">
        <v>439</v>
      </c>
      <c r="C39" s="4">
        <v>150.04</v>
      </c>
      <c r="D39" s="4">
        <v>0.11309</v>
      </c>
      <c r="E39" s="4">
        <v>8.6239999999999997E-2</v>
      </c>
      <c r="F39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G14" sqref="G14"/>
    </sheetView>
  </sheetViews>
  <sheetFormatPr defaultRowHeight="15"/>
  <sheetData>
    <row r="1" spans="1:6">
      <c r="A1" s="4" t="s">
        <v>0</v>
      </c>
      <c r="B1" s="4" t="s">
        <v>1</v>
      </c>
      <c r="C1" s="4" t="s">
        <v>2</v>
      </c>
      <c r="D1" s="4" t="s">
        <v>107</v>
      </c>
      <c r="E1" s="4" t="s">
        <v>4</v>
      </c>
      <c r="F1" s="4"/>
    </row>
    <row r="2" spans="1:6">
      <c r="A2" s="4" t="s">
        <v>106</v>
      </c>
      <c r="B2" s="4">
        <v>0.1356</v>
      </c>
      <c r="C2" s="4">
        <v>94</v>
      </c>
      <c r="D2" s="4">
        <v>14.6</v>
      </c>
      <c r="E2" s="4">
        <v>9.9900000000000003E-2</v>
      </c>
      <c r="F2" s="4"/>
    </row>
    <row r="3" spans="1:6">
      <c r="A3" s="4" t="s">
        <v>105</v>
      </c>
      <c r="B3" s="4">
        <v>0.1197</v>
      </c>
      <c r="C3" s="4">
        <v>90</v>
      </c>
      <c r="D3" s="4"/>
      <c r="E3" s="4"/>
      <c r="F3" s="4"/>
    </row>
    <row r="4" spans="1:6">
      <c r="A4" s="4" t="s">
        <v>104</v>
      </c>
      <c r="B4" s="4">
        <v>0.1051</v>
      </c>
      <c r="C4" s="4">
        <v>104</v>
      </c>
      <c r="D4" s="4"/>
      <c r="E4" s="4"/>
      <c r="F4" s="4"/>
    </row>
    <row r="5" spans="1:6">
      <c r="A5" s="4" t="s">
        <v>103</v>
      </c>
      <c r="B5" s="4">
        <v>9.1499999999999998E-2</v>
      </c>
      <c r="C5" s="4">
        <v>92</v>
      </c>
      <c r="D5" s="4"/>
      <c r="E5" s="4"/>
      <c r="F5" s="4"/>
    </row>
    <row r="6" spans="1:6">
      <c r="A6" s="4" t="s">
        <v>102</v>
      </c>
      <c r="B6" s="4">
        <v>0.1033</v>
      </c>
      <c r="C6" s="4">
        <v>34</v>
      </c>
      <c r="D6" s="4"/>
      <c r="E6" s="4"/>
      <c r="F6" s="4"/>
    </row>
    <row r="7" spans="1:6">
      <c r="A7" s="4" t="s">
        <v>101</v>
      </c>
      <c r="B7" s="4">
        <v>0.1148</v>
      </c>
      <c r="C7" s="4">
        <v>40</v>
      </c>
      <c r="D7" s="4"/>
      <c r="E7" s="4"/>
      <c r="F7" s="4"/>
    </row>
    <row r="8" spans="1:6">
      <c r="A8" s="4" t="s">
        <v>100</v>
      </c>
      <c r="B8" s="4">
        <v>0.1139</v>
      </c>
      <c r="C8" s="4">
        <v>44</v>
      </c>
      <c r="D8" s="4"/>
      <c r="E8" s="4"/>
      <c r="F8" s="4"/>
    </row>
    <row r="9" spans="1:6">
      <c r="A9" s="4" t="s">
        <v>99</v>
      </c>
      <c r="B9" s="4">
        <v>0.1125</v>
      </c>
      <c r="C9" s="4">
        <v>43</v>
      </c>
      <c r="D9" s="4"/>
      <c r="E9" s="4"/>
      <c r="F9" s="4"/>
    </row>
    <row r="10" spans="1:6">
      <c r="A10" s="4" t="s">
        <v>98</v>
      </c>
      <c r="B10" s="4">
        <v>0.13730000000000001</v>
      </c>
      <c r="C10" s="4">
        <v>54</v>
      </c>
      <c r="D10" s="4"/>
      <c r="E10" s="4"/>
      <c r="F10" s="4"/>
    </row>
    <row r="11" spans="1:6">
      <c r="A11" s="4" t="s">
        <v>97</v>
      </c>
      <c r="B11" s="4">
        <v>0.1406</v>
      </c>
      <c r="C11" s="4">
        <v>56</v>
      </c>
      <c r="D11" s="4"/>
      <c r="E11" s="4"/>
      <c r="F11" s="4"/>
    </row>
    <row r="12" spans="1:6">
      <c r="A12" s="4" t="s">
        <v>96</v>
      </c>
      <c r="B12" s="4">
        <v>0.1197</v>
      </c>
      <c r="C12" s="4">
        <v>64</v>
      </c>
      <c r="D12" s="4"/>
      <c r="E12" s="4"/>
      <c r="F12" s="4"/>
    </row>
    <row r="13" spans="1:6">
      <c r="A13" s="4" t="s">
        <v>95</v>
      </c>
      <c r="B13" s="4">
        <v>0.12820000000000001</v>
      </c>
      <c r="C13" s="4">
        <v>66</v>
      </c>
      <c r="D13" s="4"/>
      <c r="E13" s="4"/>
      <c r="F13" s="4"/>
    </row>
    <row r="14" spans="1:6">
      <c r="A14" s="4" t="s">
        <v>94</v>
      </c>
      <c r="B14" s="4">
        <v>0.10929999999999999</v>
      </c>
      <c r="C14" s="4">
        <v>85</v>
      </c>
      <c r="D14" s="4"/>
      <c r="E14" s="4"/>
      <c r="F14" s="4"/>
    </row>
    <row r="15" spans="1:6">
      <c r="A15" s="4" t="s">
        <v>93</v>
      </c>
      <c r="B15" s="4">
        <v>0.12559999999999999</v>
      </c>
      <c r="C15" s="4">
        <v>93</v>
      </c>
      <c r="D15" s="4"/>
      <c r="E15" s="4"/>
      <c r="F15" s="4"/>
    </row>
    <row r="16" spans="1:6">
      <c r="A16" s="4" t="s">
        <v>92</v>
      </c>
      <c r="B16" s="4">
        <v>0.12740000000000001</v>
      </c>
      <c r="C16" s="4">
        <v>94</v>
      </c>
      <c r="D16" s="4"/>
      <c r="E16" s="4"/>
      <c r="F16" s="4"/>
    </row>
    <row r="17" spans="1:6">
      <c r="A17" s="4" t="s">
        <v>91</v>
      </c>
      <c r="B17" s="4">
        <v>0.1043</v>
      </c>
      <c r="C17" s="4">
        <v>78</v>
      </c>
      <c r="D17" s="4"/>
      <c r="E17" s="4"/>
      <c r="F17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6"/>
  <sheetViews>
    <sheetView workbookViewId="0">
      <selection activeCell="L18" sqref="L18"/>
    </sheetView>
  </sheetViews>
  <sheetFormatPr defaultRowHeight="15"/>
  <sheetData>
    <row r="1" spans="1:7">
      <c r="A1" s="4" t="s">
        <v>0</v>
      </c>
      <c r="B1" s="4" t="s">
        <v>1</v>
      </c>
      <c r="C1" s="4" t="s">
        <v>2</v>
      </c>
      <c r="D1" s="4" t="s">
        <v>107</v>
      </c>
      <c r="E1" s="4" t="s">
        <v>4</v>
      </c>
      <c r="F1" s="4"/>
      <c r="G1" s="4"/>
    </row>
    <row r="2" spans="1:7">
      <c r="A2" s="4" t="s">
        <v>163</v>
      </c>
      <c r="B2" s="4">
        <v>0.1293</v>
      </c>
      <c r="C2" s="4">
        <v>28</v>
      </c>
      <c r="D2" s="4">
        <v>13.9</v>
      </c>
      <c r="E2" s="4">
        <v>9.3030000000000002E-2</v>
      </c>
      <c r="F2" s="4"/>
      <c r="G2" s="4"/>
    </row>
    <row r="3" spans="1:7">
      <c r="A3" s="4" t="s">
        <v>162</v>
      </c>
      <c r="B3" s="4">
        <v>0.1119</v>
      </c>
      <c r="C3" s="4">
        <v>30</v>
      </c>
      <c r="D3" s="4"/>
      <c r="E3" s="4"/>
      <c r="F3" s="4"/>
      <c r="G3" s="4"/>
    </row>
    <row r="4" spans="1:7">
      <c r="A4" s="4" t="s">
        <v>161</v>
      </c>
      <c r="B4" s="4">
        <v>0.1021</v>
      </c>
      <c r="C4" s="4">
        <v>29</v>
      </c>
      <c r="D4" s="4"/>
      <c r="E4" s="4"/>
      <c r="F4" s="4"/>
      <c r="G4" s="4"/>
    </row>
    <row r="5" spans="1:7">
      <c r="A5" s="4" t="s">
        <v>160</v>
      </c>
      <c r="B5" s="4">
        <v>0.10639999999999999</v>
      </c>
      <c r="C5" s="4">
        <v>30</v>
      </c>
      <c r="D5" s="4"/>
      <c r="E5" s="4"/>
      <c r="F5" s="4"/>
      <c r="G5" s="4"/>
    </row>
    <row r="6" spans="1:7">
      <c r="A6" s="4" t="s">
        <v>159</v>
      </c>
      <c r="B6" s="4">
        <v>0.1166</v>
      </c>
      <c r="C6" s="4">
        <v>22</v>
      </c>
      <c r="D6" s="4"/>
      <c r="E6" s="4"/>
      <c r="F6" s="4"/>
      <c r="G6" s="4"/>
    </row>
    <row r="7" spans="1:7">
      <c r="A7" s="4" t="s">
        <v>158</v>
      </c>
      <c r="B7" s="4">
        <v>0.1187</v>
      </c>
      <c r="C7" s="4">
        <v>26</v>
      </c>
      <c r="D7" s="4"/>
      <c r="E7" s="4"/>
      <c r="F7" s="4"/>
      <c r="G7" s="4"/>
    </row>
    <row r="8" spans="1:7">
      <c r="A8" s="4" t="s">
        <v>157</v>
      </c>
      <c r="B8" s="4">
        <v>0.12759999999999999</v>
      </c>
      <c r="C8" s="4">
        <v>24</v>
      </c>
      <c r="D8" s="4"/>
      <c r="E8" s="4"/>
      <c r="F8" s="4"/>
      <c r="G8" s="4"/>
    </row>
    <row r="9" spans="1:7">
      <c r="A9" s="4" t="s">
        <v>156</v>
      </c>
      <c r="B9" s="4">
        <v>0.1193</v>
      </c>
      <c r="C9" s="4">
        <v>26</v>
      </c>
      <c r="D9" s="4"/>
      <c r="E9" s="4"/>
      <c r="F9" s="4"/>
      <c r="G9" s="4"/>
    </row>
    <row r="10" spans="1:7">
      <c r="A10" s="4" t="s">
        <v>155</v>
      </c>
      <c r="B10" s="4">
        <v>0.10059999999999999</v>
      </c>
      <c r="C10" s="4">
        <v>14</v>
      </c>
      <c r="D10" s="4"/>
      <c r="E10" s="4"/>
      <c r="F10" s="4"/>
      <c r="G10" s="4"/>
    </row>
    <row r="11" spans="1:7">
      <c r="A11" s="4" t="s">
        <v>154</v>
      </c>
      <c r="B11" s="4">
        <v>0.10920000000000001</v>
      </c>
      <c r="C11" s="4">
        <v>16</v>
      </c>
      <c r="D11" s="4"/>
      <c r="E11" s="4"/>
      <c r="F11" s="4"/>
      <c r="G11" s="4"/>
    </row>
    <row r="12" spans="1:7">
      <c r="A12" s="4" t="s">
        <v>153</v>
      </c>
      <c r="B12" s="4">
        <v>0.124</v>
      </c>
      <c r="C12" s="4">
        <v>20</v>
      </c>
      <c r="D12" s="4"/>
      <c r="E12" s="4"/>
      <c r="F12" s="4"/>
      <c r="G12" s="4"/>
    </row>
    <row r="13" spans="1:7">
      <c r="A13" s="4" t="s">
        <v>152</v>
      </c>
      <c r="B13" s="4">
        <v>0.1099</v>
      </c>
      <c r="C13" s="4">
        <v>18</v>
      </c>
      <c r="D13" s="4"/>
      <c r="E13" s="4"/>
      <c r="F13" s="4"/>
      <c r="G13" s="4"/>
    </row>
    <row r="14" spans="1:7">
      <c r="A14" s="4" t="s">
        <v>151</v>
      </c>
      <c r="B14" s="4">
        <v>0.12770000000000001</v>
      </c>
      <c r="C14" s="4">
        <v>20</v>
      </c>
      <c r="D14" s="4"/>
      <c r="E14" s="4"/>
      <c r="F14" s="4"/>
      <c r="G14" s="4"/>
    </row>
    <row r="15" spans="1:7">
      <c r="A15" s="4" t="s">
        <v>150</v>
      </c>
      <c r="B15" s="4">
        <v>0.1103</v>
      </c>
      <c r="C15" s="4">
        <v>15</v>
      </c>
      <c r="D15" s="4"/>
      <c r="E15" s="4"/>
      <c r="F15" s="4"/>
      <c r="G15" s="4"/>
    </row>
    <row r="16" spans="1:7">
      <c r="A16" s="4" t="s">
        <v>149</v>
      </c>
      <c r="B16" s="4">
        <v>0.1348</v>
      </c>
      <c r="C16" s="4">
        <v>16</v>
      </c>
      <c r="D16" s="4"/>
      <c r="E16" s="4"/>
      <c r="F16" s="4"/>
      <c r="G16" s="4"/>
    </row>
    <row r="17" spans="1:7">
      <c r="A17" s="4" t="s">
        <v>148</v>
      </c>
      <c r="B17" s="4">
        <v>7.5200000000000003E-2</v>
      </c>
      <c r="C17" s="4">
        <v>18</v>
      </c>
      <c r="D17" s="4"/>
      <c r="E17" s="4"/>
      <c r="F17" s="4"/>
      <c r="G17" s="4"/>
    </row>
    <row r="18" spans="1:7">
      <c r="A18" s="4" t="s">
        <v>147</v>
      </c>
      <c r="B18" s="4">
        <v>0.1152</v>
      </c>
      <c r="C18" s="4">
        <v>34</v>
      </c>
      <c r="D18" s="4"/>
      <c r="E18" s="4"/>
      <c r="F18" s="4"/>
      <c r="G18" s="4"/>
    </row>
    <row r="19" spans="1:7">
      <c r="A19" s="4" t="s">
        <v>146</v>
      </c>
      <c r="B19" s="4">
        <v>9.64E-2</v>
      </c>
      <c r="C19" s="4">
        <v>32</v>
      </c>
      <c r="D19" s="4"/>
      <c r="E19" s="4"/>
      <c r="F19" s="4"/>
      <c r="G19" s="4"/>
    </row>
    <row r="20" spans="1:7">
      <c r="A20" s="4" t="s">
        <v>145</v>
      </c>
      <c r="B20" s="4">
        <v>0.10059999999999999</v>
      </c>
      <c r="C20" s="4">
        <v>46</v>
      </c>
      <c r="D20" s="4"/>
      <c r="E20" s="4"/>
      <c r="F20" s="4"/>
      <c r="G20" s="4"/>
    </row>
    <row r="21" spans="1:7">
      <c r="A21" s="4" t="s">
        <v>144</v>
      </c>
      <c r="B21" s="4">
        <v>0.1205</v>
      </c>
      <c r="C21" s="4">
        <v>54</v>
      </c>
      <c r="D21" s="4"/>
      <c r="E21" s="4"/>
      <c r="F21" s="4"/>
      <c r="G21" s="4"/>
    </row>
    <row r="22" spans="1:7">
      <c r="A22" s="4" t="s">
        <v>143</v>
      </c>
      <c r="B22" s="4">
        <v>0.11020000000000001</v>
      </c>
      <c r="C22" s="4">
        <v>70</v>
      </c>
      <c r="D22" s="4"/>
      <c r="E22" s="4"/>
      <c r="F22" s="4"/>
      <c r="G22" s="4"/>
    </row>
    <row r="23" spans="1:7">
      <c r="A23" s="4" t="s">
        <v>142</v>
      </c>
      <c r="B23" s="4">
        <v>9.9400000000000002E-2</v>
      </c>
      <c r="C23" s="4">
        <v>52</v>
      </c>
      <c r="D23" s="4"/>
      <c r="E23" s="4"/>
      <c r="F23" s="4"/>
      <c r="G23" s="4"/>
    </row>
    <row r="24" spans="1:7">
      <c r="A24" s="4" t="s">
        <v>141</v>
      </c>
      <c r="B24" s="4">
        <v>0.1187</v>
      </c>
      <c r="C24" s="4">
        <v>50</v>
      </c>
      <c r="D24" s="4"/>
      <c r="E24" s="4"/>
      <c r="F24" s="4"/>
      <c r="G24" s="4"/>
    </row>
    <row r="25" spans="1:7">
      <c r="A25" s="4" t="s">
        <v>140</v>
      </c>
      <c r="B25" s="4">
        <v>0.12039999999999999</v>
      </c>
      <c r="C25" s="4">
        <v>50</v>
      </c>
      <c r="D25" s="4"/>
      <c r="E25" s="4"/>
      <c r="F25" s="4"/>
      <c r="G25" s="4"/>
    </row>
    <row r="26" spans="1:7">
      <c r="A26" s="4"/>
      <c r="B26" s="4"/>
      <c r="C26" s="4"/>
      <c r="D26" s="4"/>
      <c r="E26" s="4"/>
      <c r="F26" s="4"/>
      <c r="G26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47"/>
  <sheetViews>
    <sheetView workbookViewId="0">
      <selection activeCell="B10" sqref="B10"/>
    </sheetView>
  </sheetViews>
  <sheetFormatPr defaultRowHeight="15"/>
  <cols>
    <col min="1" max="1" width="50.5703125" customWidth="1"/>
  </cols>
  <sheetData>
    <row r="1" spans="1:5">
      <c r="A1" s="4" t="s">
        <v>0</v>
      </c>
      <c r="B1" s="4" t="s">
        <v>1</v>
      </c>
      <c r="C1" s="4" t="s">
        <v>2</v>
      </c>
      <c r="D1" s="4" t="s">
        <v>107</v>
      </c>
      <c r="E1" s="4" t="s">
        <v>4</v>
      </c>
    </row>
    <row r="2" spans="1:5">
      <c r="A2" s="4" t="s">
        <v>205</v>
      </c>
      <c r="B2" s="4">
        <v>0.1057</v>
      </c>
      <c r="C2" s="4">
        <v>35</v>
      </c>
      <c r="D2" s="4">
        <v>14.1</v>
      </c>
      <c r="E2" s="4">
        <v>9.3030000000000002E-2</v>
      </c>
    </row>
    <row r="3" spans="1:5">
      <c r="A3" s="4" t="s">
        <v>204</v>
      </c>
      <c r="B3" s="4">
        <v>0.10299999999999999</v>
      </c>
      <c r="C3" s="4">
        <v>36</v>
      </c>
      <c r="D3" s="4">
        <v>14.1</v>
      </c>
      <c r="E3" s="4">
        <v>9.3030000000000002E-2</v>
      </c>
    </row>
    <row r="4" spans="1:5">
      <c r="A4" s="4" t="s">
        <v>203</v>
      </c>
      <c r="B4" s="4">
        <v>0.1167</v>
      </c>
      <c r="C4" s="4">
        <v>64</v>
      </c>
      <c r="D4" s="4">
        <v>14.1</v>
      </c>
      <c r="E4" s="4">
        <v>9.3030000000000002E-2</v>
      </c>
    </row>
    <row r="5" spans="1:5">
      <c r="A5" s="4" t="s">
        <v>202</v>
      </c>
      <c r="B5" s="4">
        <v>0.10780000000000001</v>
      </c>
      <c r="C5" s="4">
        <v>60</v>
      </c>
      <c r="D5" s="4">
        <v>14.1</v>
      </c>
      <c r="E5" s="4">
        <v>9.3030000000000002E-2</v>
      </c>
    </row>
    <row r="6" spans="1:5">
      <c r="A6" s="4" t="s">
        <v>201</v>
      </c>
      <c r="B6" s="4">
        <v>0.12180000000000001</v>
      </c>
      <c r="C6" s="4">
        <v>90</v>
      </c>
      <c r="D6" s="4">
        <v>14.1</v>
      </c>
      <c r="E6" s="4">
        <v>9.3030000000000002E-2</v>
      </c>
    </row>
    <row r="7" spans="1:5">
      <c r="A7" s="4" t="s">
        <v>200</v>
      </c>
      <c r="B7" s="4">
        <v>0.10920000000000001</v>
      </c>
      <c r="C7" s="4">
        <v>94</v>
      </c>
      <c r="D7" s="4">
        <v>14.1</v>
      </c>
      <c r="E7" s="4">
        <v>9.3030000000000002E-2</v>
      </c>
    </row>
    <row r="8" spans="1:5">
      <c r="A8" s="4" t="s">
        <v>199</v>
      </c>
      <c r="B8" s="4">
        <v>0.1283</v>
      </c>
      <c r="C8" s="4">
        <v>38</v>
      </c>
      <c r="D8" s="4">
        <v>14.1</v>
      </c>
      <c r="E8" s="4">
        <v>9.3030000000000002E-2</v>
      </c>
    </row>
    <row r="9" spans="1:5">
      <c r="A9" s="4" t="s">
        <v>198</v>
      </c>
      <c r="B9" s="4">
        <v>0.105</v>
      </c>
      <c r="C9" s="4">
        <v>32</v>
      </c>
      <c r="D9" s="4">
        <v>14.1</v>
      </c>
      <c r="E9" s="4">
        <v>9.3030000000000002E-2</v>
      </c>
    </row>
    <row r="10" spans="1:5">
      <c r="A10" s="4" t="s">
        <v>197</v>
      </c>
      <c r="B10" s="4">
        <v>0.1163</v>
      </c>
      <c r="C10" s="4">
        <v>48</v>
      </c>
      <c r="D10" s="4">
        <v>14.1</v>
      </c>
      <c r="E10" s="4">
        <v>9.3030000000000002E-2</v>
      </c>
    </row>
    <row r="11" spans="1:5">
      <c r="A11" s="4" t="s">
        <v>196</v>
      </c>
      <c r="B11" s="4">
        <v>0.126</v>
      </c>
      <c r="C11" s="4">
        <v>52</v>
      </c>
      <c r="D11" s="4">
        <v>14.1</v>
      </c>
      <c r="E11" s="4">
        <v>9.3030000000000002E-2</v>
      </c>
    </row>
    <row r="12" spans="1:5">
      <c r="A12" s="4" t="s">
        <v>195</v>
      </c>
      <c r="B12" s="4">
        <v>0.1052</v>
      </c>
      <c r="C12" s="4">
        <v>54</v>
      </c>
      <c r="D12" s="4">
        <v>14.1</v>
      </c>
      <c r="E12" s="4">
        <v>9.3030000000000002E-2</v>
      </c>
    </row>
    <row r="13" spans="1:5">
      <c r="A13" s="4" t="s">
        <v>194</v>
      </c>
      <c r="B13" s="4">
        <v>0.1023</v>
      </c>
      <c r="C13" s="4">
        <v>54</v>
      </c>
      <c r="D13" s="4">
        <v>14.1</v>
      </c>
      <c r="E13" s="4">
        <v>9.3030000000000002E-2</v>
      </c>
    </row>
    <row r="14" spans="1:5">
      <c r="A14" s="4" t="s">
        <v>193</v>
      </c>
      <c r="B14" s="4">
        <v>0.12909999999999999</v>
      </c>
      <c r="C14" s="4">
        <v>52</v>
      </c>
      <c r="D14" s="4">
        <v>14.1</v>
      </c>
      <c r="E14" s="4">
        <v>9.3030000000000002E-2</v>
      </c>
    </row>
    <row r="15" spans="1:5">
      <c r="A15" s="4" t="s">
        <v>192</v>
      </c>
      <c r="B15" s="4">
        <v>9.9599999999999994E-2</v>
      </c>
      <c r="C15" s="4">
        <v>46</v>
      </c>
      <c r="D15" s="4">
        <v>14.1</v>
      </c>
      <c r="E15" s="4">
        <v>9.3030000000000002E-2</v>
      </c>
    </row>
    <row r="16" spans="1:5">
      <c r="A16" s="4" t="s">
        <v>191</v>
      </c>
      <c r="B16" s="4">
        <v>0.1047</v>
      </c>
      <c r="C16" s="4">
        <v>70</v>
      </c>
      <c r="D16" s="4">
        <v>14.1</v>
      </c>
      <c r="E16" s="4">
        <v>9.3030000000000002E-2</v>
      </c>
    </row>
    <row r="17" spans="1:5">
      <c r="A17" s="4" t="s">
        <v>190</v>
      </c>
      <c r="B17" s="4">
        <v>0.1052</v>
      </c>
      <c r="C17" s="4">
        <v>70</v>
      </c>
      <c r="D17" s="4">
        <v>14.1</v>
      </c>
      <c r="E17" s="4">
        <v>9.3030000000000002E-2</v>
      </c>
    </row>
    <row r="18" spans="1:5">
      <c r="A18" s="4" t="s">
        <v>189</v>
      </c>
      <c r="B18" s="4">
        <v>0.1326</v>
      </c>
      <c r="C18" s="4">
        <v>144</v>
      </c>
      <c r="D18" s="4">
        <v>14.1</v>
      </c>
      <c r="E18" s="4">
        <v>9.3030000000000002E-2</v>
      </c>
    </row>
    <row r="19" spans="1:5">
      <c r="A19" s="4" t="s">
        <v>188</v>
      </c>
      <c r="B19" s="4">
        <v>0.1176</v>
      </c>
      <c r="C19" s="4">
        <v>126</v>
      </c>
      <c r="D19" s="4">
        <v>14.1</v>
      </c>
      <c r="E19" s="4">
        <v>9.3030000000000002E-2</v>
      </c>
    </row>
    <row r="20" spans="1:5">
      <c r="A20" s="4" t="s">
        <v>187</v>
      </c>
      <c r="B20" s="4">
        <v>7.7499999999999999E-2</v>
      </c>
      <c r="C20" s="4">
        <v>36</v>
      </c>
      <c r="D20" s="4">
        <v>14.1</v>
      </c>
      <c r="E20" s="4">
        <v>9.3030000000000002E-2</v>
      </c>
    </row>
    <row r="21" spans="1:5">
      <c r="A21" s="4" t="s">
        <v>186</v>
      </c>
      <c r="B21" s="4">
        <v>0.115</v>
      </c>
      <c r="C21" s="4">
        <v>42</v>
      </c>
      <c r="D21" s="4">
        <v>14.1</v>
      </c>
      <c r="E21" s="4">
        <v>9.3030000000000002E-2</v>
      </c>
    </row>
    <row r="22" spans="1:5">
      <c r="A22" s="4" t="s">
        <v>185</v>
      </c>
      <c r="B22" s="4">
        <v>0.13170000000000001</v>
      </c>
      <c r="C22" s="4">
        <v>48</v>
      </c>
      <c r="D22" s="4">
        <v>14.1</v>
      </c>
      <c r="E22" s="4">
        <v>9.3030000000000002E-2</v>
      </c>
    </row>
    <row r="23" spans="1:5">
      <c r="A23" s="4" t="s">
        <v>184</v>
      </c>
      <c r="B23" s="4">
        <v>0.1084</v>
      </c>
      <c r="C23" s="4">
        <v>46</v>
      </c>
      <c r="D23" s="4">
        <v>14.1</v>
      </c>
      <c r="E23" s="4">
        <v>9.3030000000000002E-2</v>
      </c>
    </row>
    <row r="24" spans="1:5">
      <c r="A24" s="4"/>
      <c r="B24" s="4"/>
      <c r="C24" s="4"/>
      <c r="D24" s="4"/>
      <c r="E24" s="4"/>
    </row>
    <row r="25" spans="1:5">
      <c r="A25" s="4" t="s">
        <v>183</v>
      </c>
      <c r="B25" s="4">
        <v>0.1268</v>
      </c>
      <c r="C25" s="4">
        <v>42</v>
      </c>
      <c r="D25" s="4">
        <v>14.1</v>
      </c>
      <c r="E25" s="4">
        <v>9.3030000000000002E-2</v>
      </c>
    </row>
    <row r="26" spans="1:5">
      <c r="A26" s="4" t="s">
        <v>182</v>
      </c>
      <c r="B26" s="4">
        <v>0.13089999999999999</v>
      </c>
      <c r="C26" s="4">
        <v>58</v>
      </c>
      <c r="D26" s="4">
        <v>14.1</v>
      </c>
      <c r="E26" s="4">
        <v>9.3030000000000002E-2</v>
      </c>
    </row>
    <row r="27" spans="1:5">
      <c r="A27" s="4" t="s">
        <v>181</v>
      </c>
      <c r="B27" s="4">
        <v>0.1205</v>
      </c>
      <c r="C27" s="4">
        <v>42</v>
      </c>
      <c r="D27" s="4">
        <v>14.1</v>
      </c>
      <c r="E27" s="4">
        <v>9.3030000000000002E-2</v>
      </c>
    </row>
    <row r="28" spans="1:5">
      <c r="A28" s="4" t="s">
        <v>180</v>
      </c>
      <c r="B28" s="4">
        <v>9.8400000000000001E-2</v>
      </c>
      <c r="C28" s="4">
        <v>42</v>
      </c>
      <c r="D28" s="4">
        <v>14.1</v>
      </c>
      <c r="E28" s="4">
        <v>9.3030000000000002E-2</v>
      </c>
    </row>
    <row r="29" spans="1:5">
      <c r="A29" s="4" t="s">
        <v>179</v>
      </c>
      <c r="B29" s="4">
        <v>0.108</v>
      </c>
      <c r="C29" s="4">
        <v>34</v>
      </c>
      <c r="D29" s="4">
        <v>14.1</v>
      </c>
      <c r="E29" s="4">
        <v>9.3030000000000002E-2</v>
      </c>
    </row>
    <row r="30" spans="1:5">
      <c r="A30" s="4" t="s">
        <v>178</v>
      </c>
      <c r="B30" s="4">
        <v>0.1032</v>
      </c>
      <c r="C30" s="4">
        <v>32</v>
      </c>
      <c r="D30" s="4">
        <v>14.1</v>
      </c>
      <c r="E30" s="4">
        <v>9.3030000000000002E-2</v>
      </c>
    </row>
    <row r="31" spans="1:5">
      <c r="A31" s="4" t="s">
        <v>177</v>
      </c>
      <c r="B31" s="4">
        <v>0.1028</v>
      </c>
      <c r="C31" s="4">
        <v>38</v>
      </c>
      <c r="D31" s="4">
        <v>14.1</v>
      </c>
      <c r="E31" s="4">
        <v>9.3030000000000002E-2</v>
      </c>
    </row>
    <row r="32" spans="1:5">
      <c r="A32" s="4" t="s">
        <v>176</v>
      </c>
      <c r="B32" s="4">
        <v>0.1114</v>
      </c>
      <c r="C32" s="4">
        <v>40</v>
      </c>
      <c r="D32" s="4">
        <v>14.1</v>
      </c>
      <c r="E32" s="4">
        <v>9.3030000000000002E-2</v>
      </c>
    </row>
    <row r="33" spans="1:6">
      <c r="A33" s="4" t="s">
        <v>175</v>
      </c>
      <c r="B33" s="4">
        <v>9.9500000000000005E-2</v>
      </c>
      <c r="C33" s="4">
        <v>44</v>
      </c>
      <c r="D33" s="4">
        <v>14.1</v>
      </c>
      <c r="E33" s="4">
        <v>9.3030000000000002E-2</v>
      </c>
    </row>
    <row r="34" spans="1:6">
      <c r="A34" s="4" t="s">
        <v>174</v>
      </c>
      <c r="B34" s="4">
        <v>0.1236</v>
      </c>
      <c r="C34" s="4">
        <v>48</v>
      </c>
      <c r="D34" s="4">
        <v>14.1</v>
      </c>
      <c r="E34" s="4">
        <v>9.3030000000000002E-2</v>
      </c>
    </row>
    <row r="35" spans="1:6">
      <c r="A35" s="4" t="s">
        <v>173</v>
      </c>
      <c r="B35" s="4">
        <v>0.12909999999999999</v>
      </c>
      <c r="C35" s="4">
        <v>56</v>
      </c>
      <c r="D35" s="4">
        <v>14.1</v>
      </c>
      <c r="E35" s="4">
        <v>9.3030000000000002E-2</v>
      </c>
    </row>
    <row r="36" spans="1:6">
      <c r="A36" s="4" t="s">
        <v>172</v>
      </c>
      <c r="B36" s="4">
        <v>0.1336</v>
      </c>
      <c r="C36" s="4">
        <v>62</v>
      </c>
      <c r="D36" s="4">
        <v>14.1</v>
      </c>
      <c r="E36" s="4">
        <v>9.3030000000000002E-2</v>
      </c>
    </row>
    <row r="37" spans="1:6">
      <c r="A37" s="4" t="s">
        <v>171</v>
      </c>
      <c r="B37" s="4">
        <v>0.1079</v>
      </c>
      <c r="C37" s="4">
        <v>38</v>
      </c>
      <c r="D37" s="4">
        <v>14.1</v>
      </c>
      <c r="E37" s="4">
        <v>9.3030000000000002E-2</v>
      </c>
    </row>
    <row r="38" spans="1:6">
      <c r="A38" s="4" t="s">
        <v>170</v>
      </c>
      <c r="B38" s="4">
        <v>0.1052</v>
      </c>
      <c r="C38" s="4">
        <v>34</v>
      </c>
      <c r="D38" s="4">
        <v>14.1</v>
      </c>
      <c r="E38" s="4">
        <v>9.3030000000000002E-2</v>
      </c>
    </row>
    <row r="39" spans="1:6">
      <c r="A39" s="4" t="s">
        <v>169</v>
      </c>
      <c r="B39" s="4">
        <v>0.10299999999999999</v>
      </c>
      <c r="C39" s="4">
        <v>30</v>
      </c>
      <c r="D39" s="4">
        <v>14.1</v>
      </c>
      <c r="E39" s="4">
        <v>9.3030000000000002E-2</v>
      </c>
    </row>
    <row r="40" spans="1:6">
      <c r="A40" s="4" t="s">
        <v>168</v>
      </c>
      <c r="B40" s="4">
        <v>0.115</v>
      </c>
      <c r="C40" s="4">
        <v>30</v>
      </c>
      <c r="D40" s="4">
        <v>14.1</v>
      </c>
      <c r="E40" s="4">
        <v>9.3030000000000002E-2</v>
      </c>
    </row>
    <row r="41" spans="1:6">
      <c r="A41" s="4" t="s">
        <v>167</v>
      </c>
      <c r="B41" s="4">
        <v>0.1065</v>
      </c>
      <c r="C41" s="4">
        <v>34</v>
      </c>
      <c r="D41" s="4">
        <v>14.1</v>
      </c>
      <c r="E41" s="4">
        <v>9.3030000000000002E-2</v>
      </c>
    </row>
    <row r="42" spans="1:6">
      <c r="A42" s="4" t="s">
        <v>166</v>
      </c>
      <c r="B42" s="4">
        <v>0.1125</v>
      </c>
      <c r="C42" s="4">
        <v>34</v>
      </c>
      <c r="D42" s="4">
        <v>14.1</v>
      </c>
      <c r="E42" s="4">
        <v>9.3030000000000002E-2</v>
      </c>
    </row>
    <row r="43" spans="1:6">
      <c r="A43" s="4" t="s">
        <v>165</v>
      </c>
      <c r="B43" s="4">
        <v>0.1139</v>
      </c>
      <c r="C43" s="4">
        <v>32</v>
      </c>
      <c r="D43" s="4">
        <v>14.1</v>
      </c>
      <c r="E43" s="4">
        <v>9.3030000000000002E-2</v>
      </c>
    </row>
    <row r="44" spans="1:6">
      <c r="A44" s="4" t="s">
        <v>164</v>
      </c>
      <c r="B44" s="4">
        <v>0.12330000000000001</v>
      </c>
      <c r="C44" s="4">
        <v>36</v>
      </c>
      <c r="D44" s="4">
        <v>14.1</v>
      </c>
      <c r="E44" s="4">
        <v>9.3030000000000002E-2</v>
      </c>
    </row>
    <row r="45" spans="1:6">
      <c r="A45" s="4" t="s">
        <v>238</v>
      </c>
      <c r="B45" s="4">
        <v>0.11210000000000001</v>
      </c>
      <c r="C45" s="4">
        <v>46</v>
      </c>
      <c r="D45" s="4">
        <v>13.95</v>
      </c>
      <c r="E45" s="4">
        <v>9.3030000000000002E-2</v>
      </c>
      <c r="F45" s="4"/>
    </row>
    <row r="46" spans="1:6">
      <c r="A46" s="4" t="s">
        <v>237</v>
      </c>
      <c r="B46" s="4">
        <v>0.11899999999999999</v>
      </c>
      <c r="C46" s="4">
        <v>20</v>
      </c>
      <c r="D46" s="4">
        <v>13.95</v>
      </c>
      <c r="E46" s="4">
        <v>9.3030000000000002E-2</v>
      </c>
      <c r="F46" s="4"/>
    </row>
    <row r="47" spans="1:6" s="4" customFormat="1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34"/>
  <sheetViews>
    <sheetView topLeftCell="C1" workbookViewId="0">
      <selection activeCell="J18" sqref="J18:J23"/>
    </sheetView>
  </sheetViews>
  <sheetFormatPr defaultRowHeight="15"/>
  <cols>
    <col min="1" max="1" width="30.5703125" customWidth="1"/>
    <col min="6" max="6" width="28.140625" customWidth="1"/>
    <col min="7" max="7" width="27.42578125" customWidth="1"/>
    <col min="10" max="10" width="14" customWidth="1"/>
    <col min="11" max="11" width="15" customWidth="1"/>
    <col min="13" max="13" width="14.5703125" customWidth="1"/>
  </cols>
  <sheetData>
    <row r="1" spans="1:14">
      <c r="A1" s="4" t="s">
        <v>0</v>
      </c>
      <c r="B1" s="4" t="s">
        <v>1</v>
      </c>
      <c r="C1" s="4" t="s">
        <v>317</v>
      </c>
      <c r="D1" s="4" t="s">
        <v>17</v>
      </c>
      <c r="E1" s="4" t="s">
        <v>4</v>
      </c>
      <c r="F1" s="4" t="s">
        <v>522</v>
      </c>
      <c r="G1" s="4"/>
      <c r="H1" s="4"/>
      <c r="I1" s="4"/>
      <c r="J1" s="4"/>
      <c r="K1" s="4"/>
    </row>
    <row r="2" spans="1:14">
      <c r="A2" s="4" t="s">
        <v>440</v>
      </c>
      <c r="B2">
        <v>9.7720000000000001E-2</v>
      </c>
      <c r="C2" s="4">
        <v>160</v>
      </c>
      <c r="D2" s="4">
        <v>150.4</v>
      </c>
      <c r="E2" s="4">
        <v>8.6239999999999997E-2</v>
      </c>
      <c r="F2">
        <f>((C2-D2)*E2)/B2</f>
        <v>8.4722063037249242</v>
      </c>
      <c r="I2" s="4" t="s">
        <v>542</v>
      </c>
      <c r="J2" s="4" t="s">
        <v>543</v>
      </c>
      <c r="K2" s="4" t="s">
        <v>544</v>
      </c>
    </row>
    <row r="3" spans="1:14">
      <c r="A3" s="4" t="s">
        <v>439</v>
      </c>
      <c r="B3">
        <v>0.10663</v>
      </c>
      <c r="C3" s="4">
        <v>150</v>
      </c>
      <c r="D3" s="4">
        <v>150.4</v>
      </c>
      <c r="E3" s="4">
        <v>8.6239999999999997E-2</v>
      </c>
      <c r="F3" s="4">
        <f t="shared" ref="F3:F65" si="0">((C3-D3)*E3)/B3</f>
        <v>-0.3235112069774031</v>
      </c>
      <c r="H3">
        <v>0</v>
      </c>
      <c r="I3" s="4">
        <v>41.54</v>
      </c>
      <c r="J3" s="4">
        <v>21.44</v>
      </c>
      <c r="K3" s="4">
        <v>7.56</v>
      </c>
      <c r="M3" s="4" t="s">
        <v>542</v>
      </c>
      <c r="N3">
        <f>(I7-I3)/14</f>
        <v>13.557857142857143</v>
      </c>
    </row>
    <row r="4" spans="1:14">
      <c r="A4" s="4" t="s">
        <v>438</v>
      </c>
      <c r="B4">
        <v>0.11504</v>
      </c>
      <c r="C4" s="4">
        <v>160</v>
      </c>
      <c r="D4" s="4">
        <v>150.4</v>
      </c>
      <c r="E4" s="4">
        <v>8.6239999999999997E-2</v>
      </c>
      <c r="F4" s="4">
        <f t="shared" si="0"/>
        <v>7.1966620305980484</v>
      </c>
      <c r="H4">
        <v>3</v>
      </c>
      <c r="I4">
        <v>59.22</v>
      </c>
      <c r="J4">
        <v>36.18</v>
      </c>
      <c r="K4">
        <v>7.87</v>
      </c>
      <c r="M4" s="4" t="s">
        <v>543</v>
      </c>
      <c r="N4">
        <f>(J7-J3)/14</f>
        <v>11.830714285714285</v>
      </c>
    </row>
    <row r="5" spans="1:14" s="4" customFormat="1">
      <c r="A5" s="4" t="s">
        <v>440</v>
      </c>
      <c r="B5">
        <v>0.12659000000000001</v>
      </c>
      <c r="C5">
        <v>105.8</v>
      </c>
      <c r="D5">
        <v>19.7</v>
      </c>
      <c r="E5">
        <v>8.0680000000000002E-2</v>
      </c>
      <c r="F5" s="4">
        <f t="shared" si="0"/>
        <v>54.874381862706372</v>
      </c>
      <c r="H5" s="4">
        <v>7</v>
      </c>
      <c r="I5" s="4">
        <v>105.1</v>
      </c>
      <c r="J5" s="4">
        <v>90.1</v>
      </c>
      <c r="K5" s="4">
        <v>12.83</v>
      </c>
      <c r="M5" s="4" t="s">
        <v>544</v>
      </c>
      <c r="N5" s="4">
        <f>(K7-K3)/10</f>
        <v>3.0930000000000004</v>
      </c>
    </row>
    <row r="6" spans="1:14" s="4" customFormat="1">
      <c r="A6" s="4" t="s">
        <v>439</v>
      </c>
      <c r="B6">
        <v>0.12121</v>
      </c>
      <c r="C6">
        <v>100</v>
      </c>
      <c r="D6" s="4">
        <v>19.7</v>
      </c>
      <c r="E6" s="4">
        <v>8.0680000000000002E-2</v>
      </c>
      <c r="F6" s="4">
        <f t="shared" si="0"/>
        <v>53.449418364821383</v>
      </c>
      <c r="H6" s="4">
        <v>10</v>
      </c>
      <c r="I6" s="4">
        <v>122.14</v>
      </c>
      <c r="J6" s="4">
        <v>116.37</v>
      </c>
      <c r="K6" s="4">
        <v>25.43</v>
      </c>
    </row>
    <row r="7" spans="1:14" s="4" customFormat="1">
      <c r="A7" s="4" t="s">
        <v>438</v>
      </c>
      <c r="B7">
        <v>0.11105</v>
      </c>
      <c r="C7">
        <v>95</v>
      </c>
      <c r="D7" s="4">
        <v>19.7</v>
      </c>
      <c r="E7" s="4">
        <v>8.0680000000000002E-2</v>
      </c>
      <c r="F7" s="4">
        <f t="shared" si="0"/>
        <v>54.706924808644757</v>
      </c>
      <c r="H7" s="4">
        <v>14</v>
      </c>
      <c r="I7" s="4">
        <v>231.35</v>
      </c>
      <c r="J7" s="4">
        <v>187.07</v>
      </c>
      <c r="K7" s="4">
        <v>38.49</v>
      </c>
    </row>
    <row r="8" spans="1:14">
      <c r="A8" s="4" t="s">
        <v>449</v>
      </c>
      <c r="B8" s="4">
        <v>0.10680000000000001</v>
      </c>
      <c r="C8" s="4">
        <v>60</v>
      </c>
      <c r="D8" s="4">
        <v>17.5</v>
      </c>
      <c r="E8" s="4">
        <v>0.114622</v>
      </c>
      <c r="F8" s="4">
        <f t="shared" si="0"/>
        <v>45.6126872659176</v>
      </c>
      <c r="H8">
        <v>28</v>
      </c>
      <c r="I8">
        <v>721.14</v>
      </c>
      <c r="J8">
        <v>428.94</v>
      </c>
      <c r="K8">
        <v>109.23</v>
      </c>
    </row>
    <row r="9" spans="1:14">
      <c r="A9" s="4" t="s">
        <v>447</v>
      </c>
      <c r="B9" s="4">
        <v>0.1166</v>
      </c>
      <c r="C9" s="4">
        <v>60</v>
      </c>
      <c r="D9" s="4">
        <v>17.5</v>
      </c>
      <c r="E9" s="4">
        <v>0.114622</v>
      </c>
      <c r="F9" s="4">
        <f t="shared" si="0"/>
        <v>41.77903087478559</v>
      </c>
    </row>
    <row r="10" spans="1:14">
      <c r="A10" s="4" t="s">
        <v>354</v>
      </c>
      <c r="B10" s="4">
        <v>0.10979999999999999</v>
      </c>
      <c r="C10" s="4">
        <v>30</v>
      </c>
      <c r="D10" s="4">
        <v>14</v>
      </c>
      <c r="E10" s="4">
        <v>0.114622</v>
      </c>
      <c r="F10" s="4">
        <f t="shared" si="0"/>
        <v>16.702659380692168</v>
      </c>
      <c r="I10" s="4" t="s">
        <v>539</v>
      </c>
      <c r="J10" s="4" t="s">
        <v>540</v>
      </c>
      <c r="K10" s="4" t="s">
        <v>541</v>
      </c>
      <c r="M10" s="4" t="s">
        <v>539</v>
      </c>
      <c r="N10">
        <f>(I15-I11)/10</f>
        <v>10.483000000000001</v>
      </c>
    </row>
    <row r="11" spans="1:14">
      <c r="A11" s="4" t="s">
        <v>353</v>
      </c>
      <c r="B11" s="4">
        <v>0.10390000000000001</v>
      </c>
      <c r="C11" s="4">
        <v>59</v>
      </c>
      <c r="D11" s="4">
        <v>14</v>
      </c>
      <c r="E11" s="4">
        <v>0.114622</v>
      </c>
      <c r="F11" s="4">
        <f t="shared" si="0"/>
        <v>49.643792107795953</v>
      </c>
      <c r="H11" s="4">
        <v>0</v>
      </c>
      <c r="I11" s="4">
        <v>17.63</v>
      </c>
      <c r="J11" s="4">
        <v>5.05</v>
      </c>
      <c r="K11" s="4">
        <v>2.4220000000000002</v>
      </c>
      <c r="M11" s="4" t="s">
        <v>540</v>
      </c>
      <c r="N11">
        <f>(J15-J11)/14</f>
        <v>1.3214285714285714</v>
      </c>
    </row>
    <row r="12" spans="1:14">
      <c r="A12" s="4" t="s">
        <v>352</v>
      </c>
      <c r="B12" s="4">
        <v>0.1084</v>
      </c>
      <c r="C12" s="4">
        <v>62</v>
      </c>
      <c r="D12" s="4">
        <v>14</v>
      </c>
      <c r="E12" s="4">
        <v>0.114622</v>
      </c>
      <c r="F12" s="4">
        <f t="shared" si="0"/>
        <v>50.755129151291513</v>
      </c>
      <c r="H12" s="4">
        <v>3</v>
      </c>
      <c r="I12">
        <v>7.87</v>
      </c>
      <c r="J12">
        <v>5.99</v>
      </c>
      <c r="K12">
        <v>10.87</v>
      </c>
      <c r="M12" s="4" t="s">
        <v>541</v>
      </c>
      <c r="N12">
        <f>(K15-K11)/14</f>
        <v>1.1577142857142857</v>
      </c>
    </row>
    <row r="13" spans="1:14">
      <c r="A13" s="4" t="s">
        <v>351</v>
      </c>
      <c r="B13" s="4">
        <v>0.1118</v>
      </c>
      <c r="C13" s="4">
        <v>64</v>
      </c>
      <c r="D13" s="4">
        <v>14</v>
      </c>
      <c r="E13" s="4">
        <v>0.114622</v>
      </c>
      <c r="F13" s="4">
        <f t="shared" si="0"/>
        <v>51.262075134168157</v>
      </c>
      <c r="H13" s="4">
        <v>7</v>
      </c>
      <c r="I13">
        <v>12.83</v>
      </c>
      <c r="J13">
        <v>10.63</v>
      </c>
    </row>
    <row r="14" spans="1:14">
      <c r="A14" s="4" t="s">
        <v>434</v>
      </c>
      <c r="B14">
        <v>0.12604000000000001</v>
      </c>
      <c r="C14">
        <v>185.8</v>
      </c>
      <c r="D14" s="4">
        <v>19.7</v>
      </c>
      <c r="E14" s="4">
        <v>8.0680000000000002E-2</v>
      </c>
      <c r="F14" s="4">
        <f t="shared" si="0"/>
        <v>106.32297683275151</v>
      </c>
      <c r="H14" s="4">
        <v>10</v>
      </c>
      <c r="I14">
        <v>78.53</v>
      </c>
      <c r="J14" s="4">
        <v>15.44</v>
      </c>
      <c r="K14" s="4">
        <v>13.04</v>
      </c>
    </row>
    <row r="15" spans="1:14">
      <c r="A15" s="4" t="s">
        <v>433</v>
      </c>
      <c r="B15">
        <v>0.12384000000000001</v>
      </c>
      <c r="C15">
        <v>180</v>
      </c>
      <c r="D15" s="4">
        <v>19.7</v>
      </c>
      <c r="E15" s="4">
        <v>8.0680000000000002E-2</v>
      </c>
      <c r="F15" s="4">
        <f t="shared" si="0"/>
        <v>104.43317183462533</v>
      </c>
      <c r="H15" s="4">
        <v>14</v>
      </c>
      <c r="I15">
        <v>122.46</v>
      </c>
      <c r="J15">
        <v>23.55</v>
      </c>
      <c r="K15">
        <v>18.63</v>
      </c>
    </row>
    <row r="16" spans="1:14" s="4" customFormat="1">
      <c r="A16" s="4" t="s">
        <v>432</v>
      </c>
      <c r="B16">
        <v>0.11984</v>
      </c>
      <c r="C16">
        <v>175</v>
      </c>
      <c r="D16" s="4">
        <v>19.7</v>
      </c>
      <c r="E16" s="4">
        <v>8.0680000000000002E-2</v>
      </c>
      <c r="F16" s="4">
        <f t="shared" si="0"/>
        <v>104.55277036048065</v>
      </c>
      <c r="M16" s="4" t="s">
        <v>551</v>
      </c>
      <c r="N16" s="4">
        <f>(I22-I18)/14</f>
        <v>7.4807142857142859</v>
      </c>
    </row>
    <row r="17" spans="1:14" s="4" customFormat="1">
      <c r="A17" s="4" t="s">
        <v>453</v>
      </c>
      <c r="B17" s="4">
        <v>0.10167</v>
      </c>
      <c r="C17" s="4">
        <v>196</v>
      </c>
      <c r="D17" s="4">
        <v>43.07</v>
      </c>
      <c r="E17" s="4">
        <v>8.6489999999999997E-2</v>
      </c>
      <c r="F17" s="4">
        <f t="shared" si="0"/>
        <v>130.09654470345237</v>
      </c>
      <c r="I17" s="4" t="s">
        <v>551</v>
      </c>
      <c r="J17" s="4" t="s">
        <v>553</v>
      </c>
      <c r="M17" s="4" t="s">
        <v>553</v>
      </c>
      <c r="N17" s="4">
        <f>(J22-J18)/14</f>
        <v>1.8942857142857144</v>
      </c>
    </row>
    <row r="18" spans="1:14" s="4" customFormat="1">
      <c r="A18" s="4" t="s">
        <v>490</v>
      </c>
      <c r="B18" s="4">
        <v>0.10539999999999999</v>
      </c>
      <c r="C18" s="4">
        <v>192</v>
      </c>
      <c r="D18" s="4">
        <v>43.07</v>
      </c>
      <c r="E18" s="4">
        <v>8.6489999999999997E-2</v>
      </c>
      <c r="F18" s="4">
        <f t="shared" si="0"/>
        <v>122.21020588235294</v>
      </c>
      <c r="H18" s="4">
        <v>0</v>
      </c>
      <c r="I18" s="4">
        <v>19.3</v>
      </c>
      <c r="J18" s="4">
        <v>5.81</v>
      </c>
    </row>
    <row r="19" spans="1:14" s="4" customFormat="1">
      <c r="A19" s="4" t="s">
        <v>491</v>
      </c>
      <c r="B19" s="4">
        <v>0.11894</v>
      </c>
      <c r="C19" s="4">
        <v>200</v>
      </c>
      <c r="D19" s="4">
        <v>43.07</v>
      </c>
      <c r="E19" s="4">
        <v>8.6489999999999997E-2</v>
      </c>
      <c r="F19" s="4">
        <f t="shared" si="0"/>
        <v>114.11531612577771</v>
      </c>
      <c r="H19" s="4">
        <v>3</v>
      </c>
      <c r="I19" s="4">
        <v>32.5</v>
      </c>
      <c r="J19" s="4">
        <v>9.93</v>
      </c>
    </row>
    <row r="20" spans="1:14" s="4" customFormat="1">
      <c r="A20" s="4" t="s">
        <v>455</v>
      </c>
      <c r="B20">
        <v>0.11906</v>
      </c>
      <c r="C20">
        <v>360</v>
      </c>
      <c r="D20" s="4">
        <v>19.7</v>
      </c>
      <c r="E20" s="4">
        <v>8.0680000000000002E-2</v>
      </c>
      <c r="F20" s="4">
        <f t="shared" si="0"/>
        <v>230.60141105325047</v>
      </c>
      <c r="H20" s="4">
        <v>7</v>
      </c>
      <c r="I20" s="4">
        <v>52.7</v>
      </c>
      <c r="J20" s="4">
        <v>12.18</v>
      </c>
    </row>
    <row r="21" spans="1:14" s="4" customFormat="1">
      <c r="A21" s="4" t="s">
        <v>454</v>
      </c>
      <c r="B21">
        <v>0.12255000000000001</v>
      </c>
      <c r="C21">
        <v>346.1</v>
      </c>
      <c r="D21" s="4">
        <v>19.7</v>
      </c>
      <c r="E21" s="4">
        <v>8.0680000000000002E-2</v>
      </c>
      <c r="F21" s="4">
        <f t="shared" si="0"/>
        <v>214.88332925336599</v>
      </c>
      <c r="H21" s="4">
        <v>10</v>
      </c>
      <c r="I21" s="4">
        <v>96.95</v>
      </c>
      <c r="J21" s="4">
        <v>25.42</v>
      </c>
    </row>
    <row r="22" spans="1:14">
      <c r="A22" s="4" t="s">
        <v>456</v>
      </c>
      <c r="B22">
        <v>0.12218999999999999</v>
      </c>
      <c r="C22">
        <v>350</v>
      </c>
      <c r="D22" s="4">
        <v>19.7</v>
      </c>
      <c r="E22" s="4">
        <v>8.0680000000000002E-2</v>
      </c>
      <c r="F22" s="4">
        <f t="shared" si="0"/>
        <v>218.09152958507246</v>
      </c>
      <c r="H22" s="4">
        <v>14</v>
      </c>
      <c r="I22">
        <v>124.03</v>
      </c>
      <c r="J22">
        <v>32.33</v>
      </c>
    </row>
    <row r="23" spans="1:14" s="4" customFormat="1">
      <c r="A23" s="4" t="s">
        <v>455</v>
      </c>
      <c r="B23" s="4">
        <v>0.1085</v>
      </c>
      <c r="C23" s="4">
        <v>410</v>
      </c>
      <c r="D23" s="4">
        <v>150.4</v>
      </c>
      <c r="E23" s="4">
        <v>8.6239999999999997E-2</v>
      </c>
      <c r="F23" s="4">
        <f t="shared" si="0"/>
        <v>206.34012903225809</v>
      </c>
      <c r="H23" s="4">
        <v>28</v>
      </c>
      <c r="I23" s="4">
        <v>447</v>
      </c>
      <c r="J23" s="4">
        <v>258.27999999999997</v>
      </c>
    </row>
    <row r="24" spans="1:14" s="4" customFormat="1">
      <c r="A24" s="4" t="s">
        <v>454</v>
      </c>
      <c r="B24" s="4">
        <v>0.10993</v>
      </c>
      <c r="C24" s="4">
        <v>422.8</v>
      </c>
      <c r="D24" s="4">
        <v>150.4</v>
      </c>
      <c r="E24" s="4">
        <v>8.6239999999999997E-2</v>
      </c>
      <c r="F24" s="4">
        <f t="shared" si="0"/>
        <v>213.69758937505685</v>
      </c>
    </row>
    <row r="25" spans="1:14" s="4" customFormat="1">
      <c r="A25" s="4" t="s">
        <v>456</v>
      </c>
      <c r="B25" s="4">
        <v>0.1142</v>
      </c>
      <c r="C25" s="4">
        <v>410</v>
      </c>
      <c r="D25" s="4">
        <v>150.4</v>
      </c>
      <c r="E25" s="4">
        <v>8.6239999999999997E-2</v>
      </c>
      <c r="F25" s="4">
        <f t="shared" si="0"/>
        <v>196.0411908931699</v>
      </c>
    </row>
    <row r="26" spans="1:14" s="4" customFormat="1">
      <c r="A26" s="4" t="s">
        <v>455</v>
      </c>
      <c r="B26" s="4">
        <v>9.9599999999999994E-2</v>
      </c>
      <c r="C26" s="4">
        <v>295</v>
      </c>
      <c r="D26" s="4">
        <v>16.07</v>
      </c>
      <c r="E26" s="4">
        <v>9.7790000000000002E-2</v>
      </c>
      <c r="F26" s="4">
        <f t="shared" si="0"/>
        <v>273.8610913654619</v>
      </c>
    </row>
    <row r="27" spans="1:14" s="4" customFormat="1">
      <c r="A27" s="4" t="s">
        <v>454</v>
      </c>
      <c r="B27" s="4">
        <v>0.10249999999999999</v>
      </c>
      <c r="C27" s="4">
        <v>286</v>
      </c>
      <c r="D27" s="4">
        <v>16.07</v>
      </c>
      <c r="E27" s="4">
        <v>9.7790000000000002E-2</v>
      </c>
      <c r="F27" s="4">
        <f t="shared" si="0"/>
        <v>257.52638731707316</v>
      </c>
    </row>
    <row r="28" spans="1:14" s="4" customFormat="1">
      <c r="A28" s="4" t="s">
        <v>456</v>
      </c>
      <c r="B28" s="4">
        <v>0.1017</v>
      </c>
      <c r="C28" s="4">
        <v>298</v>
      </c>
      <c r="D28" s="4">
        <v>16.07</v>
      </c>
      <c r="E28" s="4">
        <v>9.7790000000000002E-2</v>
      </c>
      <c r="F28" s="4">
        <f t="shared" si="0"/>
        <v>271.09080334316621</v>
      </c>
    </row>
    <row r="29" spans="1:14" s="4" customFormat="1">
      <c r="A29" s="4" t="s">
        <v>495</v>
      </c>
      <c r="B29" s="4">
        <v>0.11940000000000001</v>
      </c>
      <c r="C29" s="4">
        <v>842</v>
      </c>
      <c r="D29" s="4">
        <v>16.07</v>
      </c>
      <c r="E29" s="4">
        <v>9.7790000000000002E-2</v>
      </c>
      <c r="F29" s="4">
        <f t="shared" si="0"/>
        <v>676.44635427135665</v>
      </c>
    </row>
    <row r="30" spans="1:14" s="4" customFormat="1">
      <c r="A30" s="4" t="s">
        <v>473</v>
      </c>
      <c r="B30" s="4">
        <v>9.7600000000000006E-2</v>
      </c>
      <c r="C30" s="4">
        <v>752</v>
      </c>
      <c r="D30" s="4">
        <v>16.07</v>
      </c>
      <c r="E30" s="4">
        <v>9.7790000000000002E-2</v>
      </c>
      <c r="F30" s="4">
        <f t="shared" si="0"/>
        <v>737.3626506147541</v>
      </c>
    </row>
    <row r="31" spans="1:14" s="4" customFormat="1">
      <c r="A31" s="4" t="s">
        <v>474</v>
      </c>
      <c r="B31" s="4">
        <v>0.1007</v>
      </c>
      <c r="C31" s="4">
        <v>788</v>
      </c>
      <c r="D31" s="4">
        <v>16.07</v>
      </c>
      <c r="E31" s="4">
        <v>9.7790000000000002E-2</v>
      </c>
      <c r="F31" s="4">
        <f t="shared" si="0"/>
        <v>749.62298609731874</v>
      </c>
    </row>
    <row r="32" spans="1:14" s="4" customFormat="1"/>
    <row r="33" spans="1:6">
      <c r="A33" s="4" t="s">
        <v>437</v>
      </c>
      <c r="B33" s="4">
        <v>0.10736</v>
      </c>
      <c r="C33">
        <v>230</v>
      </c>
      <c r="D33" s="4">
        <v>150.4</v>
      </c>
      <c r="E33" s="4">
        <v>8.6239999999999997E-2</v>
      </c>
      <c r="F33" s="4">
        <f t="shared" si="0"/>
        <v>63.940983606557374</v>
      </c>
    </row>
    <row r="34" spans="1:6">
      <c r="A34" s="4" t="s">
        <v>436</v>
      </c>
      <c r="B34" s="4">
        <v>0.11086</v>
      </c>
      <c r="C34">
        <v>235.4</v>
      </c>
      <c r="D34" s="4">
        <v>150.4</v>
      </c>
      <c r="E34" s="4">
        <v>8.6239999999999997E-2</v>
      </c>
      <c r="F34" s="4">
        <f t="shared" si="0"/>
        <v>66.123038066029224</v>
      </c>
    </row>
    <row r="35" spans="1:6">
      <c r="A35" s="4" t="s">
        <v>435</v>
      </c>
      <c r="B35" s="4">
        <v>0.11002000000000001</v>
      </c>
      <c r="C35">
        <v>244.8</v>
      </c>
      <c r="D35" s="4">
        <v>150.4</v>
      </c>
      <c r="E35" s="4">
        <v>8.6239999999999997E-2</v>
      </c>
      <c r="F35" s="4">
        <f t="shared" si="0"/>
        <v>73.996146155244503</v>
      </c>
    </row>
    <row r="36" spans="1:6">
      <c r="A36" s="4" t="s">
        <v>437</v>
      </c>
      <c r="B36">
        <v>0.12365</v>
      </c>
      <c r="C36">
        <v>70</v>
      </c>
      <c r="D36" s="4">
        <v>19.7</v>
      </c>
      <c r="E36" s="4">
        <v>8.0680000000000002E-2</v>
      </c>
      <c r="F36" s="4">
        <f t="shared" si="0"/>
        <v>32.820088960776388</v>
      </c>
    </row>
    <row r="37" spans="1:6" s="4" customFormat="1">
      <c r="A37" s="4" t="s">
        <v>431</v>
      </c>
      <c r="B37" s="4">
        <v>0.12508</v>
      </c>
      <c r="C37" s="4">
        <v>158</v>
      </c>
      <c r="D37" s="4">
        <v>19.7</v>
      </c>
      <c r="E37" s="4">
        <v>8.0680000000000002E-2</v>
      </c>
      <c r="F37" s="4">
        <f t="shared" si="0"/>
        <v>89.207259354013431</v>
      </c>
    </row>
    <row r="38" spans="1:6" s="4" customFormat="1">
      <c r="A38" s="4" t="s">
        <v>430</v>
      </c>
      <c r="B38" s="4">
        <v>0.24882000000000001</v>
      </c>
      <c r="C38" s="4">
        <v>320</v>
      </c>
      <c r="D38" s="4">
        <v>39.4</v>
      </c>
      <c r="E38" s="4">
        <v>8.0680000000000002E-2</v>
      </c>
      <c r="F38" s="4">
        <f t="shared" si="0"/>
        <v>90.984679688127969</v>
      </c>
    </row>
    <row r="39" spans="1:6" s="4" customFormat="1">
      <c r="A39" s="4" t="s">
        <v>492</v>
      </c>
      <c r="B39" s="4">
        <v>0.10809000000000001</v>
      </c>
      <c r="C39" s="4">
        <v>170</v>
      </c>
      <c r="D39" s="4">
        <v>43.07</v>
      </c>
      <c r="E39" s="4">
        <v>8.6489999999999997E-2</v>
      </c>
      <c r="F39" s="4">
        <f t="shared" si="0"/>
        <v>101.56513738551206</v>
      </c>
    </row>
    <row r="40" spans="1:6" s="4" customFormat="1">
      <c r="A40" s="4" t="s">
        <v>493</v>
      </c>
      <c r="B40" s="4">
        <v>9.708E-2</v>
      </c>
      <c r="C40" s="4">
        <v>156</v>
      </c>
      <c r="D40" s="4">
        <v>43.07</v>
      </c>
      <c r="E40" s="4">
        <v>8.6489999999999997E-2</v>
      </c>
      <c r="F40" s="4">
        <f t="shared" si="0"/>
        <v>100.6109981458591</v>
      </c>
    </row>
    <row r="41" spans="1:6" s="4" customFormat="1">
      <c r="A41" s="4" t="s">
        <v>494</v>
      </c>
      <c r="B41" s="4">
        <v>0.11004</v>
      </c>
      <c r="C41" s="4">
        <v>230</v>
      </c>
      <c r="D41" s="4">
        <v>43.07</v>
      </c>
      <c r="E41" s="4">
        <v>8.6489999999999997E-2</v>
      </c>
      <c r="F41" s="4">
        <f t="shared" si="0"/>
        <v>146.92453380588879</v>
      </c>
    </row>
    <row r="42" spans="1:6" s="4" customFormat="1">
      <c r="A42" s="4" t="s">
        <v>457</v>
      </c>
      <c r="B42">
        <v>0.11734</v>
      </c>
      <c r="C42">
        <v>330</v>
      </c>
      <c r="D42" s="4">
        <v>19.7</v>
      </c>
      <c r="E42" s="4">
        <v>8.0680000000000002E-2</v>
      </c>
      <c r="F42" s="4">
        <f t="shared" si="0"/>
        <v>213.35438895517302</v>
      </c>
    </row>
    <row r="43" spans="1:6">
      <c r="A43" s="4" t="s">
        <v>458</v>
      </c>
      <c r="B43">
        <v>0.12659999999999999</v>
      </c>
      <c r="C43">
        <v>350</v>
      </c>
      <c r="D43" s="4">
        <v>19.7</v>
      </c>
      <c r="E43" s="4">
        <v>8.0680000000000002E-2</v>
      </c>
      <c r="F43" s="4">
        <f t="shared" si="0"/>
        <v>210.49450236966828</v>
      </c>
    </row>
    <row r="44" spans="1:6">
      <c r="A44" s="4" t="s">
        <v>459</v>
      </c>
      <c r="B44">
        <v>0.11509</v>
      </c>
      <c r="C44">
        <v>353.6</v>
      </c>
      <c r="D44" s="4">
        <v>19.7</v>
      </c>
      <c r="E44" s="4">
        <v>8.0680000000000002E-2</v>
      </c>
      <c r="F44" s="4">
        <f t="shared" si="0"/>
        <v>234.06944130680341</v>
      </c>
    </row>
    <row r="45" spans="1:6" s="4" customFormat="1">
      <c r="A45" s="4" t="s">
        <v>457</v>
      </c>
      <c r="B45" s="4">
        <v>0.112</v>
      </c>
      <c r="C45" s="4">
        <v>450</v>
      </c>
      <c r="D45" s="4">
        <v>150.4</v>
      </c>
      <c r="E45" s="4">
        <v>8.6239999999999997E-2</v>
      </c>
      <c r="F45" s="4">
        <f t="shared" si="0"/>
        <v>230.69200000000001</v>
      </c>
    </row>
    <row r="46" spans="1:6" s="4" customFormat="1">
      <c r="A46" s="4" t="s">
        <v>458</v>
      </c>
      <c r="B46" s="4">
        <v>0.10957</v>
      </c>
      <c r="C46" s="4">
        <v>413.2</v>
      </c>
      <c r="D46" s="4">
        <v>150.4</v>
      </c>
      <c r="E46" s="4">
        <v>8.6239999999999997E-2</v>
      </c>
      <c r="F46" s="4">
        <f t="shared" si="0"/>
        <v>206.84377110522948</v>
      </c>
    </row>
    <row r="47" spans="1:6" s="4" customFormat="1">
      <c r="A47" s="4" t="s">
        <v>459</v>
      </c>
      <c r="B47" s="4">
        <v>0.11309</v>
      </c>
      <c r="C47" s="4">
        <v>439</v>
      </c>
      <c r="D47" s="4">
        <v>150.4</v>
      </c>
      <c r="E47" s="4">
        <v>8.6239999999999997E-2</v>
      </c>
      <c r="F47" s="4">
        <f t="shared" si="0"/>
        <v>220.08014855424884</v>
      </c>
    </row>
    <row r="48" spans="1:6" s="4" customFormat="1">
      <c r="A48" s="4" t="s">
        <v>457</v>
      </c>
      <c r="B48" s="4">
        <v>0.1076</v>
      </c>
      <c r="C48" s="4">
        <v>178</v>
      </c>
      <c r="D48" s="4">
        <v>16.07</v>
      </c>
      <c r="E48" s="4">
        <v>7.7899999999999997E-2</v>
      </c>
      <c r="F48" s="4">
        <f t="shared" si="0"/>
        <v>117.23370817843866</v>
      </c>
    </row>
    <row r="49" spans="1:6" s="4" customFormat="1">
      <c r="A49" s="4" t="s">
        <v>458</v>
      </c>
      <c r="B49" s="4">
        <v>0.11210000000000001</v>
      </c>
      <c r="C49" s="4">
        <v>200</v>
      </c>
      <c r="D49" s="4">
        <v>16.07</v>
      </c>
      <c r="E49" s="4">
        <v>7.7899999999999997E-2</v>
      </c>
      <c r="F49" s="4">
        <f t="shared" si="0"/>
        <v>127.81576271186439</v>
      </c>
    </row>
    <row r="50" spans="1:6" s="4" customFormat="1">
      <c r="A50" s="4" t="s">
        <v>459</v>
      </c>
      <c r="B50" s="4">
        <v>0.1082</v>
      </c>
      <c r="C50" s="4">
        <v>187</v>
      </c>
      <c r="D50" s="4">
        <v>16.07</v>
      </c>
      <c r="E50" s="4">
        <v>7.7899999999999997E-2</v>
      </c>
      <c r="F50" s="4">
        <f t="shared" si="0"/>
        <v>123.063280961183</v>
      </c>
    </row>
    <row r="51" spans="1:6" s="4" customFormat="1">
      <c r="A51" s="4" t="s">
        <v>475</v>
      </c>
      <c r="B51" s="4">
        <v>0.10730000000000001</v>
      </c>
      <c r="C51" s="4">
        <v>590</v>
      </c>
      <c r="D51" s="4">
        <v>16.07</v>
      </c>
      <c r="E51" s="4">
        <v>7.7899999999999997E-2</v>
      </c>
      <c r="F51" s="4">
        <f t="shared" si="0"/>
        <v>416.67424976700829</v>
      </c>
    </row>
    <row r="52" spans="1:6" s="4" customFormat="1">
      <c r="A52" s="4" t="s">
        <v>476</v>
      </c>
      <c r="B52" s="4">
        <v>0.1135</v>
      </c>
      <c r="C52" s="4">
        <v>650</v>
      </c>
      <c r="D52" s="4">
        <v>16.07</v>
      </c>
      <c r="E52" s="4">
        <v>7.7899999999999997E-2</v>
      </c>
      <c r="F52" s="4">
        <f t="shared" si="0"/>
        <v>435.09380616740083</v>
      </c>
    </row>
    <row r="53" spans="1:6" s="4" customFormat="1">
      <c r="A53" s="4" t="s">
        <v>477</v>
      </c>
      <c r="B53" s="4">
        <v>8.8800000000000004E-2</v>
      </c>
      <c r="C53" s="4">
        <v>512</v>
      </c>
      <c r="D53" s="4">
        <v>16.07</v>
      </c>
      <c r="E53" s="4">
        <v>7.7899999999999997E-2</v>
      </c>
      <c r="F53" s="4">
        <f t="shared" si="0"/>
        <v>435.05570945945948</v>
      </c>
    </row>
    <row r="54" spans="1:6" s="4" customFormat="1"/>
    <row r="55" spans="1:6" s="4" customFormat="1">
      <c r="A55" s="4" t="s">
        <v>478</v>
      </c>
      <c r="B55" s="4">
        <v>0.108</v>
      </c>
      <c r="C55" s="4">
        <v>24</v>
      </c>
      <c r="D55" s="4">
        <v>15.6</v>
      </c>
      <c r="E55" s="4">
        <v>9.7790000000000002E-2</v>
      </c>
      <c r="F55" s="4">
        <f t="shared" si="0"/>
        <v>7.6058888888888898</v>
      </c>
    </row>
    <row r="56" spans="1:6" s="4" customFormat="1">
      <c r="A56" s="4" t="s">
        <v>479</v>
      </c>
      <c r="B56" s="4">
        <v>0.1236</v>
      </c>
      <c r="C56" s="4">
        <v>22</v>
      </c>
      <c r="D56" s="4">
        <v>15.6</v>
      </c>
      <c r="E56" s="4">
        <v>9.7790000000000002E-2</v>
      </c>
      <c r="F56" s="4">
        <f t="shared" si="0"/>
        <v>5.0635598705501623</v>
      </c>
    </row>
    <row r="57" spans="1:6" s="4" customFormat="1">
      <c r="A57" s="4" t="s">
        <v>480</v>
      </c>
      <c r="B57" s="4">
        <v>0.11070000000000001</v>
      </c>
      <c r="C57" s="4">
        <v>28</v>
      </c>
      <c r="D57" s="4">
        <v>15.6</v>
      </c>
      <c r="E57" s="4">
        <v>9.7790000000000002E-2</v>
      </c>
      <c r="F57" s="4">
        <f t="shared" si="0"/>
        <v>10.953893405600722</v>
      </c>
    </row>
    <row r="58" spans="1:6">
      <c r="A58" s="4" t="s">
        <v>448</v>
      </c>
      <c r="B58" s="4">
        <v>0.13200000000000001</v>
      </c>
      <c r="C58" s="4">
        <v>32</v>
      </c>
      <c r="D58" s="4">
        <v>17.5</v>
      </c>
      <c r="E58" s="4">
        <v>0.114622</v>
      </c>
      <c r="F58" s="4">
        <f t="shared" si="0"/>
        <v>12.59105303030303</v>
      </c>
    </row>
    <row r="59" spans="1:6">
      <c r="A59" s="4" t="s">
        <v>378</v>
      </c>
      <c r="B59" s="4">
        <v>0.1008</v>
      </c>
      <c r="C59" s="4">
        <v>26</v>
      </c>
      <c r="D59" s="4">
        <v>14.5</v>
      </c>
      <c r="E59" s="4">
        <v>0.114622</v>
      </c>
      <c r="F59" s="4">
        <f t="shared" si="0"/>
        <v>13.076914682539684</v>
      </c>
    </row>
    <row r="60" spans="1:6">
      <c r="A60" s="4" t="s">
        <v>347</v>
      </c>
      <c r="B60" s="4">
        <v>0.1071</v>
      </c>
      <c r="C60" s="4">
        <v>42</v>
      </c>
      <c r="D60" s="4">
        <v>14</v>
      </c>
      <c r="E60" s="4">
        <v>0.114622</v>
      </c>
      <c r="F60" s="4">
        <f t="shared" si="0"/>
        <v>29.966535947712419</v>
      </c>
    </row>
    <row r="61" spans="1:6">
      <c r="A61" s="4" t="s">
        <v>379</v>
      </c>
      <c r="B61" s="4">
        <v>0.107</v>
      </c>
      <c r="C61" s="4">
        <v>34</v>
      </c>
      <c r="D61" s="4">
        <v>14.5</v>
      </c>
      <c r="E61" s="4">
        <v>0.114622</v>
      </c>
      <c r="F61" s="4">
        <f t="shared" si="0"/>
        <v>20.889056074766359</v>
      </c>
    </row>
    <row r="62" spans="1:6">
      <c r="A62" s="4" t="s">
        <v>346</v>
      </c>
      <c r="B62" s="4">
        <v>0.10879999999999999</v>
      </c>
      <c r="C62" s="4">
        <v>54</v>
      </c>
      <c r="D62" s="4">
        <v>14</v>
      </c>
      <c r="E62" s="4">
        <v>0.114622</v>
      </c>
      <c r="F62" s="4">
        <f t="shared" si="0"/>
        <v>42.140441176470588</v>
      </c>
    </row>
    <row r="63" spans="1:6" s="4" customFormat="1">
      <c r="A63" s="4" t="s">
        <v>452</v>
      </c>
      <c r="B63" s="4">
        <v>0.1135</v>
      </c>
      <c r="C63" s="4">
        <v>62</v>
      </c>
      <c r="D63" s="4">
        <v>23</v>
      </c>
      <c r="E63" s="4">
        <v>0.10141</v>
      </c>
      <c r="F63" s="4">
        <f t="shared" si="0"/>
        <v>34.845726872246694</v>
      </c>
    </row>
    <row r="64" spans="1:6">
      <c r="A64" s="4" t="s">
        <v>345</v>
      </c>
      <c r="B64" s="4">
        <v>0.1101</v>
      </c>
      <c r="C64" s="4">
        <v>30</v>
      </c>
      <c r="D64" s="4">
        <v>14</v>
      </c>
      <c r="E64" s="4">
        <v>0.114622</v>
      </c>
      <c r="F64" s="4">
        <f t="shared" si="0"/>
        <v>16.657148047229789</v>
      </c>
    </row>
    <row r="65" spans="1:6">
      <c r="A65" s="4" t="s">
        <v>380</v>
      </c>
      <c r="B65" s="4">
        <v>0.1086</v>
      </c>
      <c r="C65" s="4">
        <v>118</v>
      </c>
      <c r="D65" s="4">
        <v>14.5</v>
      </c>
      <c r="E65" s="4">
        <v>0.114622</v>
      </c>
      <c r="F65" s="4">
        <f t="shared" si="0"/>
        <v>109.23919889502763</v>
      </c>
    </row>
    <row r="66" spans="1:6">
      <c r="F66" s="4"/>
    </row>
    <row r="67" spans="1:6">
      <c r="A67" s="4" t="s">
        <v>428</v>
      </c>
      <c r="B67">
        <v>0.11702</v>
      </c>
      <c r="C67">
        <v>190</v>
      </c>
      <c r="D67" s="4">
        <v>150.4</v>
      </c>
      <c r="E67" s="4">
        <v>8.6239999999999997E-2</v>
      </c>
      <c r="F67" s="4">
        <f t="shared" ref="F67:F130" si="1">((C67-D67)*E67)/B67</f>
        <v>29.183934370193125</v>
      </c>
    </row>
    <row r="68" spans="1:6">
      <c r="A68" s="4" t="s">
        <v>427</v>
      </c>
      <c r="B68">
        <v>9.604E-2</v>
      </c>
      <c r="C68">
        <v>175</v>
      </c>
      <c r="D68" s="4">
        <v>150.4</v>
      </c>
      <c r="E68" s="4">
        <v>8.6239999999999997E-2</v>
      </c>
      <c r="F68" s="4">
        <f t="shared" si="1"/>
        <v>22.08979591836734</v>
      </c>
    </row>
    <row r="69" spans="1:6">
      <c r="A69" s="4" t="s">
        <v>426</v>
      </c>
      <c r="B69">
        <v>0.10663</v>
      </c>
      <c r="C69">
        <v>174.8</v>
      </c>
      <c r="D69" s="4">
        <v>150.4</v>
      </c>
      <c r="E69" s="4">
        <v>8.6239999999999997E-2</v>
      </c>
      <c r="F69" s="4">
        <f t="shared" si="1"/>
        <v>19.734183625621309</v>
      </c>
    </row>
    <row r="70" spans="1:6">
      <c r="A70" s="4" t="s">
        <v>422</v>
      </c>
      <c r="B70">
        <v>0.11147</v>
      </c>
      <c r="C70">
        <v>68.8</v>
      </c>
      <c r="D70">
        <v>18.07</v>
      </c>
      <c r="E70">
        <v>9.3130000000000004E-2</v>
      </c>
      <c r="F70" s="4">
        <f t="shared" si="1"/>
        <v>42.383465506414282</v>
      </c>
    </row>
    <row r="71" spans="1:6">
      <c r="A71" s="4" t="s">
        <v>421</v>
      </c>
      <c r="B71">
        <v>0.11204</v>
      </c>
      <c r="C71">
        <v>70</v>
      </c>
      <c r="D71" s="4">
        <v>18.07</v>
      </c>
      <c r="E71" s="4">
        <v>9.3130000000000004E-2</v>
      </c>
      <c r="F71" s="4">
        <f t="shared" si="1"/>
        <v>43.16530614066405</v>
      </c>
    </row>
    <row r="72" spans="1:6">
      <c r="A72" s="4" t="s">
        <v>420</v>
      </c>
      <c r="B72">
        <v>0.11335000000000001</v>
      </c>
      <c r="C72">
        <v>75</v>
      </c>
      <c r="D72" s="4">
        <v>18.07</v>
      </c>
      <c r="E72" s="4">
        <v>9.3130000000000004E-2</v>
      </c>
      <c r="F72" s="4">
        <f t="shared" si="1"/>
        <v>46.774511689457434</v>
      </c>
    </row>
    <row r="73" spans="1:6" s="4" customFormat="1">
      <c r="A73" s="4" t="s">
        <v>466</v>
      </c>
      <c r="B73" s="4">
        <v>0.12701000000000001</v>
      </c>
      <c r="C73" s="4">
        <v>146</v>
      </c>
      <c r="D73" s="4">
        <v>34.270000000000003</v>
      </c>
      <c r="E73" s="4">
        <v>8.7859999999999994E-2</v>
      </c>
      <c r="F73" s="4">
        <f t="shared" si="1"/>
        <v>77.289959845681423</v>
      </c>
    </row>
    <row r="74" spans="1:6" s="4" customFormat="1">
      <c r="A74" s="4" t="s">
        <v>467</v>
      </c>
      <c r="B74" s="4">
        <v>0.10906</v>
      </c>
      <c r="C74" s="4">
        <v>130</v>
      </c>
      <c r="D74" s="4">
        <v>34.270000000000003</v>
      </c>
      <c r="E74" s="4">
        <v>8.7859999999999994E-2</v>
      </c>
      <c r="F74" s="4">
        <f t="shared" si="1"/>
        <v>77.121197505959998</v>
      </c>
    </row>
    <row r="75" spans="1:6" s="4" customFormat="1">
      <c r="A75" s="4" t="s">
        <v>468</v>
      </c>
      <c r="B75" s="4">
        <v>0.10859000000000001</v>
      </c>
      <c r="C75" s="4">
        <v>134.6</v>
      </c>
      <c r="D75" s="4">
        <v>34.270000000000003</v>
      </c>
      <c r="E75" s="4">
        <v>8.7859999999999994E-2</v>
      </c>
      <c r="F75" s="4">
        <f t="shared" si="1"/>
        <v>81.176846855143182</v>
      </c>
    </row>
    <row r="76" spans="1:6" s="4" customFormat="1">
      <c r="A76" s="4" t="s">
        <v>460</v>
      </c>
      <c r="B76" s="4">
        <v>9.7360000000000002E-2</v>
      </c>
      <c r="C76" s="4">
        <v>276</v>
      </c>
      <c r="D76" s="4">
        <v>150.4</v>
      </c>
      <c r="E76" s="4">
        <v>8.6239999999999997E-2</v>
      </c>
      <c r="F76" s="4">
        <f t="shared" si="1"/>
        <v>111.25456039441248</v>
      </c>
    </row>
    <row r="77" spans="1:6" s="4" customFormat="1">
      <c r="A77" s="4" t="s">
        <v>461</v>
      </c>
      <c r="B77" s="4">
        <v>0.10123</v>
      </c>
      <c r="C77" s="4">
        <v>313.89999999999998</v>
      </c>
      <c r="D77" s="4">
        <v>150.4</v>
      </c>
      <c r="E77" s="4">
        <v>8.6239999999999997E-2</v>
      </c>
      <c r="F77" s="4">
        <f t="shared" si="1"/>
        <v>139.28914353452532</v>
      </c>
    </row>
    <row r="78" spans="1:6" s="4" customFormat="1">
      <c r="A78" s="4" t="s">
        <v>462</v>
      </c>
      <c r="B78" s="4">
        <v>8.8289999999999993E-2</v>
      </c>
      <c r="C78" s="4">
        <v>270</v>
      </c>
      <c r="D78" s="4">
        <v>150.4</v>
      </c>
      <c r="E78" s="4">
        <v>8.6239999999999997E-2</v>
      </c>
      <c r="F78" s="4">
        <f t="shared" si="1"/>
        <v>116.82301506399367</v>
      </c>
    </row>
    <row r="79" spans="1:6">
      <c r="D79" s="4"/>
      <c r="E79" s="4"/>
      <c r="F79" s="4"/>
    </row>
    <row r="80" spans="1:6">
      <c r="A80" s="4" t="s">
        <v>425</v>
      </c>
      <c r="B80">
        <v>0.11274000000000001</v>
      </c>
      <c r="C80">
        <v>160</v>
      </c>
      <c r="D80" s="4">
        <v>150.4</v>
      </c>
      <c r="E80" s="4">
        <v>8.6239999999999997E-2</v>
      </c>
      <c r="F80" s="4">
        <f t="shared" si="1"/>
        <v>7.3434805747738112</v>
      </c>
    </row>
    <row r="81" spans="1:6">
      <c r="A81" s="4" t="s">
        <v>424</v>
      </c>
      <c r="B81">
        <v>0.11309</v>
      </c>
      <c r="C81">
        <v>150</v>
      </c>
      <c r="D81" s="4">
        <v>150.4</v>
      </c>
      <c r="E81" s="4">
        <v>8.6239999999999997E-2</v>
      </c>
      <c r="F81" s="4">
        <f t="shared" si="1"/>
        <v>-0.30503139092758413</v>
      </c>
    </row>
    <row r="82" spans="1:6">
      <c r="A82" s="4" t="s">
        <v>423</v>
      </c>
      <c r="B82">
        <v>0.11365</v>
      </c>
      <c r="C82">
        <v>164.8</v>
      </c>
      <c r="D82" s="4">
        <v>150.4</v>
      </c>
      <c r="E82" s="4">
        <v>8.6239999999999997E-2</v>
      </c>
      <c r="F82" s="4">
        <f t="shared" si="1"/>
        <v>10.927021557413115</v>
      </c>
    </row>
    <row r="83" spans="1:6">
      <c r="A83" s="4" t="s">
        <v>419</v>
      </c>
      <c r="B83">
        <v>0.11391999999999999</v>
      </c>
      <c r="C83">
        <v>34.4</v>
      </c>
      <c r="D83" s="4">
        <v>18.07</v>
      </c>
      <c r="E83" s="4">
        <v>9.3130000000000004E-2</v>
      </c>
      <c r="F83" s="4">
        <f t="shared" si="1"/>
        <v>13.349832338483147</v>
      </c>
    </row>
    <row r="84" spans="1:6">
      <c r="A84" s="4" t="s">
        <v>418</v>
      </c>
      <c r="B84">
        <v>0.11458</v>
      </c>
      <c r="C84">
        <v>30</v>
      </c>
      <c r="D84" s="4">
        <v>18.07</v>
      </c>
      <c r="E84" s="4">
        <v>9.3130000000000004E-2</v>
      </c>
      <c r="F84" s="4">
        <f t="shared" si="1"/>
        <v>9.6966390294990408</v>
      </c>
    </row>
    <row r="85" spans="1:6">
      <c r="A85" s="4" t="s">
        <v>417</v>
      </c>
      <c r="B85">
        <v>9.4100000000000003E-2</v>
      </c>
      <c r="C85">
        <v>27</v>
      </c>
      <c r="D85" s="4">
        <v>18.07</v>
      </c>
      <c r="E85" s="4">
        <v>9.3130000000000004E-2</v>
      </c>
      <c r="F85" s="4">
        <f t="shared" si="1"/>
        <v>8.8379479277364492</v>
      </c>
    </row>
    <row r="86" spans="1:6" s="4" customFormat="1">
      <c r="A86" s="4" t="s">
        <v>471</v>
      </c>
      <c r="B86" s="4">
        <v>0.11748</v>
      </c>
      <c r="C86" s="4">
        <v>55.8</v>
      </c>
      <c r="D86" s="4">
        <v>34.270000000000003</v>
      </c>
      <c r="E86" s="4">
        <v>8.7859999999999994E-2</v>
      </c>
      <c r="F86" s="4">
        <f t="shared" si="1"/>
        <v>16.101683690840989</v>
      </c>
    </row>
    <row r="87" spans="1:6" s="4" customFormat="1">
      <c r="A87" s="4" t="s">
        <v>469</v>
      </c>
      <c r="B87" s="4">
        <v>0.10463</v>
      </c>
      <c r="C87" s="4">
        <v>50</v>
      </c>
      <c r="D87" s="4">
        <v>34.270000000000003</v>
      </c>
      <c r="E87" s="4">
        <v>8.7859999999999994E-2</v>
      </c>
      <c r="F87" s="4">
        <f t="shared" si="1"/>
        <v>13.208810092707632</v>
      </c>
    </row>
    <row r="88" spans="1:6" s="4" customFormat="1">
      <c r="A88" s="4" t="s">
        <v>470</v>
      </c>
      <c r="B88" s="4">
        <v>0.12157999999999999</v>
      </c>
      <c r="C88" s="4">
        <v>57.8</v>
      </c>
      <c r="D88" s="4">
        <v>34.270000000000003</v>
      </c>
      <c r="E88" s="4">
        <v>8.7859999999999994E-2</v>
      </c>
      <c r="F88" s="4">
        <f t="shared" si="1"/>
        <v>17.003995722980747</v>
      </c>
    </row>
    <row r="89" spans="1:6" s="4" customFormat="1">
      <c r="A89" s="4" t="s">
        <v>463</v>
      </c>
      <c r="B89" s="4">
        <v>0.10593</v>
      </c>
      <c r="C89" s="4">
        <v>176</v>
      </c>
      <c r="D89" s="4">
        <v>150.4</v>
      </c>
      <c r="E89" s="4">
        <v>8.6239999999999997E-2</v>
      </c>
      <c r="F89" s="4">
        <f t="shared" si="1"/>
        <v>20.841536863966766</v>
      </c>
    </row>
    <row r="90" spans="1:6" s="4" customFormat="1">
      <c r="A90" s="4" t="s">
        <v>464</v>
      </c>
      <c r="B90" s="4">
        <v>0.10853</v>
      </c>
      <c r="C90" s="4">
        <v>180</v>
      </c>
      <c r="D90" s="4">
        <v>150.4</v>
      </c>
      <c r="E90" s="4">
        <v>8.6239999999999997E-2</v>
      </c>
      <c r="F90" s="4">
        <f t="shared" si="1"/>
        <v>23.520722380908499</v>
      </c>
    </row>
    <row r="91" spans="1:6" s="4" customFormat="1">
      <c r="A91" s="4" t="s">
        <v>465</v>
      </c>
      <c r="B91" s="4">
        <v>0.11411</v>
      </c>
      <c r="C91" s="4">
        <v>185.2</v>
      </c>
      <c r="D91" s="4">
        <v>150.4</v>
      </c>
      <c r="E91" s="4">
        <v>8.6239999999999997E-2</v>
      </c>
      <c r="F91" s="4">
        <f t="shared" si="1"/>
        <v>26.300517044956607</v>
      </c>
    </row>
    <row r="92" spans="1:6" s="4" customFormat="1"/>
    <row r="93" spans="1:6" s="4" customFormat="1">
      <c r="A93" s="4" t="s">
        <v>481</v>
      </c>
      <c r="B93" s="4">
        <v>0.1013</v>
      </c>
      <c r="C93" s="4">
        <v>29</v>
      </c>
      <c r="D93" s="4">
        <v>15.6</v>
      </c>
      <c r="E93" s="4">
        <v>9.7790000000000002E-2</v>
      </c>
      <c r="F93" s="4">
        <f t="shared" si="1"/>
        <v>12.935695952615992</v>
      </c>
    </row>
    <row r="94" spans="1:6" s="4" customFormat="1">
      <c r="A94" s="4" t="s">
        <v>482</v>
      </c>
      <c r="B94" s="4">
        <v>0.107</v>
      </c>
      <c r="C94" s="4">
        <v>24</v>
      </c>
      <c r="D94" s="4">
        <v>15.6</v>
      </c>
      <c r="E94" s="4">
        <v>9.7790000000000002E-2</v>
      </c>
      <c r="F94" s="4">
        <f t="shared" si="1"/>
        <v>7.6769719626168227</v>
      </c>
    </row>
    <row r="95" spans="1:6">
      <c r="A95" s="4" t="s">
        <v>483</v>
      </c>
      <c r="B95">
        <v>0.1174</v>
      </c>
      <c r="C95">
        <v>30</v>
      </c>
      <c r="D95" s="4">
        <v>15.6</v>
      </c>
      <c r="E95" s="4">
        <v>9.7790000000000002E-2</v>
      </c>
      <c r="F95" s="4">
        <f t="shared" si="1"/>
        <v>11.994684838160136</v>
      </c>
    </row>
    <row r="96" spans="1:6">
      <c r="A96" s="4" t="s">
        <v>377</v>
      </c>
      <c r="B96" s="4">
        <v>0.1152</v>
      </c>
      <c r="C96" s="4">
        <v>198</v>
      </c>
      <c r="D96" s="4">
        <v>14.5</v>
      </c>
      <c r="E96" s="4">
        <v>0.114622</v>
      </c>
      <c r="F96" s="4">
        <f t="shared" si="1"/>
        <v>182.57931423611112</v>
      </c>
    </row>
    <row r="97" spans="1:6">
      <c r="A97" s="4" t="s">
        <v>382</v>
      </c>
      <c r="B97" s="4">
        <v>0.1114</v>
      </c>
      <c r="C97" s="4">
        <v>26</v>
      </c>
      <c r="D97" s="4">
        <v>14.5</v>
      </c>
      <c r="E97" s="4">
        <v>0.114622</v>
      </c>
      <c r="F97" s="4">
        <f t="shared" si="1"/>
        <v>11.83261220825853</v>
      </c>
    </row>
    <row r="98" spans="1:6">
      <c r="A98" s="4" t="s">
        <v>349</v>
      </c>
      <c r="B98" s="4">
        <v>0.1288</v>
      </c>
      <c r="C98" s="4">
        <v>30</v>
      </c>
      <c r="D98" s="4">
        <v>14</v>
      </c>
      <c r="E98" s="4">
        <v>0.114622</v>
      </c>
      <c r="F98" s="4">
        <f t="shared" si="1"/>
        <v>14.238757763975157</v>
      </c>
    </row>
    <row r="99" spans="1:6">
      <c r="A99" s="4" t="s">
        <v>348</v>
      </c>
      <c r="B99" s="4">
        <v>0.1004</v>
      </c>
      <c r="C99" s="4">
        <v>32</v>
      </c>
      <c r="D99" s="4">
        <v>14</v>
      </c>
      <c r="E99" s="4">
        <v>0.114622</v>
      </c>
      <c r="F99" s="4">
        <f t="shared" si="1"/>
        <v>20.549760956175298</v>
      </c>
    </row>
    <row r="100" spans="1:6">
      <c r="A100" s="4" t="s">
        <v>450</v>
      </c>
      <c r="B100" s="4">
        <v>0.12690000000000001</v>
      </c>
      <c r="C100" s="4">
        <v>36</v>
      </c>
      <c r="D100" s="4">
        <v>17.5</v>
      </c>
      <c r="E100" s="4">
        <v>0.114622</v>
      </c>
      <c r="F100" s="4">
        <f t="shared" si="1"/>
        <v>16.710063041765167</v>
      </c>
    </row>
    <row r="101" spans="1:6" s="4" customFormat="1"/>
    <row r="102" spans="1:6" s="4" customFormat="1">
      <c r="A102" s="4" t="s">
        <v>484</v>
      </c>
      <c r="B102" s="4">
        <v>0.10970000000000001</v>
      </c>
      <c r="C102" s="4">
        <v>54</v>
      </c>
      <c r="D102" s="4">
        <v>15.6</v>
      </c>
      <c r="E102" s="4">
        <v>9.7790000000000002E-2</v>
      </c>
      <c r="F102" s="4">
        <f t="shared" si="1"/>
        <v>34.230957155879665</v>
      </c>
    </row>
    <row r="103" spans="1:6" s="4" customFormat="1">
      <c r="A103" s="4" t="s">
        <v>485</v>
      </c>
      <c r="B103" s="4">
        <v>0.1026</v>
      </c>
      <c r="C103" s="4">
        <v>47.8</v>
      </c>
      <c r="D103" s="4">
        <v>15.6</v>
      </c>
      <c r="E103" s="4">
        <v>9.7790000000000002E-2</v>
      </c>
      <c r="F103" s="4">
        <f t="shared" si="1"/>
        <v>30.690428849902531</v>
      </c>
    </row>
    <row r="104" spans="1:6" s="4" customFormat="1">
      <c r="A104" s="4" t="s">
        <v>486</v>
      </c>
      <c r="B104" s="4">
        <v>0.1033</v>
      </c>
      <c r="C104" s="4">
        <v>50</v>
      </c>
      <c r="D104" s="4">
        <v>15.6</v>
      </c>
      <c r="E104" s="4">
        <v>9.7790000000000002E-2</v>
      </c>
      <c r="F104" s="4">
        <f t="shared" si="1"/>
        <v>32.565111326234266</v>
      </c>
    </row>
    <row r="105" spans="1:6">
      <c r="A105" s="4" t="s">
        <v>359</v>
      </c>
      <c r="B105" s="4">
        <v>0.1474</v>
      </c>
      <c r="C105" s="4">
        <v>80</v>
      </c>
      <c r="D105" s="4">
        <v>14</v>
      </c>
      <c r="E105" s="4">
        <v>0.114622</v>
      </c>
      <c r="F105" s="4">
        <f t="shared" si="1"/>
        <v>51.323283582089552</v>
      </c>
    </row>
    <row r="106" spans="1:6">
      <c r="A106" s="4" t="s">
        <v>383</v>
      </c>
      <c r="B106" s="4">
        <v>0.1346</v>
      </c>
      <c r="C106" s="4">
        <v>78</v>
      </c>
      <c r="D106" s="4">
        <v>14.5</v>
      </c>
      <c r="E106" s="4">
        <v>0.114622</v>
      </c>
      <c r="F106" s="4">
        <f t="shared" si="1"/>
        <v>54.075014858841008</v>
      </c>
    </row>
    <row r="107" spans="1:6">
      <c r="A107" s="4" t="s">
        <v>451</v>
      </c>
      <c r="B107" s="4">
        <v>0.1158</v>
      </c>
      <c r="C107" s="4">
        <v>154</v>
      </c>
      <c r="D107" s="4">
        <v>12.5</v>
      </c>
      <c r="E107" s="4">
        <v>9.3711000000000003E-2</v>
      </c>
      <c r="F107" s="4">
        <f t="shared" si="1"/>
        <v>114.50869170984457</v>
      </c>
    </row>
    <row r="108" spans="1:6">
      <c r="A108" s="4" t="s">
        <v>443</v>
      </c>
      <c r="B108" s="4">
        <v>0.1191</v>
      </c>
      <c r="C108" s="4">
        <v>100</v>
      </c>
      <c r="D108" s="4">
        <v>17.5</v>
      </c>
      <c r="E108" s="4">
        <v>0.114622</v>
      </c>
      <c r="F108" s="4">
        <f t="shared" si="1"/>
        <v>79.398110831234263</v>
      </c>
    </row>
    <row r="109" spans="1:6">
      <c r="A109" s="4" t="s">
        <v>441</v>
      </c>
      <c r="B109" s="4">
        <v>0.11559999999999999</v>
      </c>
      <c r="C109" s="4">
        <v>40</v>
      </c>
      <c r="D109" s="4">
        <v>17.5</v>
      </c>
      <c r="E109" s="4">
        <v>0.114622</v>
      </c>
      <c r="F109" s="4">
        <f t="shared" si="1"/>
        <v>22.309645328719725</v>
      </c>
    </row>
    <row r="110" spans="1:6">
      <c r="A110" s="4" t="s">
        <v>442</v>
      </c>
      <c r="B110" s="4">
        <v>0.12429999999999999</v>
      </c>
      <c r="C110" s="4">
        <v>152</v>
      </c>
      <c r="D110" s="4">
        <v>17.5</v>
      </c>
      <c r="E110" s="4">
        <v>0.114622</v>
      </c>
      <c r="F110" s="4">
        <f t="shared" si="1"/>
        <v>124.02782783588094</v>
      </c>
    </row>
    <row r="111" spans="1:6">
      <c r="A111" s="4" t="s">
        <v>444</v>
      </c>
      <c r="B111" s="4">
        <v>0.13270000000000001</v>
      </c>
      <c r="C111" s="4">
        <v>538</v>
      </c>
      <c r="D111" s="4">
        <v>17.5</v>
      </c>
      <c r="E111" s="4">
        <v>0.114622</v>
      </c>
      <c r="F111" s="4">
        <f t="shared" si="1"/>
        <v>449.59119065561413</v>
      </c>
    </row>
    <row r="112" spans="1:6">
      <c r="A112" s="4" t="s">
        <v>360</v>
      </c>
      <c r="B112" s="4">
        <v>0.1124</v>
      </c>
      <c r="C112" s="4">
        <v>450</v>
      </c>
      <c r="D112" s="4">
        <v>14</v>
      </c>
      <c r="E112" s="4">
        <v>0.114622</v>
      </c>
      <c r="F112" s="4">
        <f t="shared" si="1"/>
        <v>444.6191459074733</v>
      </c>
    </row>
    <row r="113" spans="1:6">
      <c r="F113" s="4"/>
    </row>
    <row r="114" spans="1:6" s="4" customFormat="1">
      <c r="A114" s="4" t="s">
        <v>487</v>
      </c>
      <c r="B114" s="4">
        <v>0.10199999999999999</v>
      </c>
      <c r="C114" s="4">
        <v>24.2</v>
      </c>
      <c r="D114" s="4">
        <v>15.6</v>
      </c>
      <c r="E114" s="4">
        <v>9.7790000000000002E-2</v>
      </c>
      <c r="F114" s="4">
        <f t="shared" si="1"/>
        <v>8.2450392156862744</v>
      </c>
    </row>
    <row r="115" spans="1:6" s="4" customFormat="1">
      <c r="A115" s="4" t="s">
        <v>488</v>
      </c>
      <c r="B115" s="4">
        <v>0.1178</v>
      </c>
      <c r="C115" s="4">
        <v>27.2</v>
      </c>
      <c r="D115" s="4">
        <v>15.6</v>
      </c>
      <c r="E115" s="4">
        <v>9.7790000000000002E-2</v>
      </c>
      <c r="F115" s="4">
        <f t="shared" si="1"/>
        <v>9.6295755517826809</v>
      </c>
    </row>
    <row r="116" spans="1:6" s="4" customFormat="1">
      <c r="A116" s="4" t="s">
        <v>489</v>
      </c>
      <c r="B116" s="4">
        <v>0.1017</v>
      </c>
      <c r="C116" s="4">
        <v>28</v>
      </c>
      <c r="D116" s="4">
        <v>15.6</v>
      </c>
      <c r="E116" s="4">
        <v>9.7790000000000002E-2</v>
      </c>
      <c r="F116" s="4">
        <f t="shared" si="1"/>
        <v>11.923264503441494</v>
      </c>
    </row>
    <row r="117" spans="1:6">
      <c r="A117" s="4" t="s">
        <v>358</v>
      </c>
      <c r="B117" s="4">
        <v>0.13009999999999999</v>
      </c>
      <c r="C117" s="4">
        <v>34</v>
      </c>
      <c r="D117" s="4">
        <v>14</v>
      </c>
      <c r="E117" s="4">
        <v>0.114622</v>
      </c>
      <c r="F117" s="4">
        <f t="shared" si="1"/>
        <v>17.620599538816297</v>
      </c>
    </row>
    <row r="118" spans="1:6">
      <c r="A118" s="4" t="s">
        <v>357</v>
      </c>
      <c r="B118" s="4">
        <v>0.1113</v>
      </c>
      <c r="C118" s="4">
        <v>30</v>
      </c>
      <c r="D118" s="4">
        <v>14</v>
      </c>
      <c r="E118" s="4">
        <v>0.114622</v>
      </c>
      <c r="F118" s="4">
        <f t="shared" si="1"/>
        <v>16.477556154537286</v>
      </c>
    </row>
    <row r="119" spans="1:6">
      <c r="A119" s="4" t="s">
        <v>358</v>
      </c>
      <c r="B119" s="4">
        <v>0.12670000000000001</v>
      </c>
      <c r="C119" s="4">
        <v>20</v>
      </c>
      <c r="D119" s="4">
        <v>14.5</v>
      </c>
      <c r="E119" s="4">
        <v>0.114622</v>
      </c>
      <c r="F119" s="4">
        <f t="shared" si="1"/>
        <v>4.9756985003946328</v>
      </c>
    </row>
    <row r="120" spans="1:6">
      <c r="A120" s="4" t="s">
        <v>357</v>
      </c>
      <c r="B120" s="4">
        <v>0.1012</v>
      </c>
      <c r="C120" s="4">
        <v>23</v>
      </c>
      <c r="D120" s="4">
        <v>14.5</v>
      </c>
      <c r="E120" s="4">
        <v>0.114622</v>
      </c>
      <c r="F120" s="4">
        <f t="shared" si="1"/>
        <v>9.627341897233201</v>
      </c>
    </row>
    <row r="121" spans="1:6">
      <c r="A121" s="4" t="s">
        <v>376</v>
      </c>
      <c r="B121" s="4">
        <v>0.1046</v>
      </c>
      <c r="C121" s="4">
        <v>43</v>
      </c>
      <c r="D121" s="4">
        <v>14.5</v>
      </c>
      <c r="E121" s="4">
        <v>0.114622</v>
      </c>
      <c r="F121" s="4">
        <f t="shared" si="1"/>
        <v>31.23065965583174</v>
      </c>
    </row>
    <row r="122" spans="1:6">
      <c r="A122" s="4" t="s">
        <v>445</v>
      </c>
      <c r="B122" s="4">
        <v>0.10630000000000001</v>
      </c>
      <c r="C122" s="4">
        <v>48</v>
      </c>
      <c r="D122" s="4">
        <v>17.5</v>
      </c>
      <c r="E122" s="4">
        <v>0.114622</v>
      </c>
      <c r="F122" s="4">
        <f t="shared" si="1"/>
        <v>32.887779868297272</v>
      </c>
    </row>
    <row r="123" spans="1:6">
      <c r="A123" s="4" t="s">
        <v>376</v>
      </c>
      <c r="B123" s="4">
        <v>0.12920000000000001</v>
      </c>
      <c r="C123" s="4">
        <v>48</v>
      </c>
      <c r="D123" s="4">
        <v>14.5</v>
      </c>
      <c r="E123" s="4">
        <v>0.114622</v>
      </c>
      <c r="F123" s="4">
        <f t="shared" si="1"/>
        <v>29.720100619195044</v>
      </c>
    </row>
    <row r="124" spans="1:6">
      <c r="A124" s="4" t="s">
        <v>381</v>
      </c>
      <c r="B124" s="4">
        <v>0.13919999999999999</v>
      </c>
      <c r="C124" s="4">
        <v>24</v>
      </c>
      <c r="D124" s="4">
        <v>14.5</v>
      </c>
      <c r="E124" s="4">
        <v>0.114622</v>
      </c>
      <c r="F124" s="4">
        <f t="shared" si="1"/>
        <v>7.8226221264367828</v>
      </c>
    </row>
    <row r="125" spans="1:6">
      <c r="A125" s="4" t="s">
        <v>384</v>
      </c>
      <c r="B125" s="4">
        <v>0.14330000000000001</v>
      </c>
      <c r="C125" s="4">
        <v>74</v>
      </c>
      <c r="D125" s="4">
        <v>14.5</v>
      </c>
      <c r="E125" s="4">
        <v>0.114622</v>
      </c>
      <c r="F125" s="4">
        <f t="shared" si="1"/>
        <v>47.592526168876475</v>
      </c>
    </row>
    <row r="126" spans="1:6">
      <c r="A126" s="4" t="s">
        <v>356</v>
      </c>
      <c r="B126" s="4">
        <v>0.1106</v>
      </c>
      <c r="C126" s="4">
        <v>26</v>
      </c>
      <c r="D126" s="4">
        <v>14</v>
      </c>
      <c r="E126" s="4">
        <v>0.114622</v>
      </c>
      <c r="F126" s="4">
        <f t="shared" si="1"/>
        <v>12.43638336347197</v>
      </c>
    </row>
    <row r="127" spans="1:6">
      <c r="A127" s="4" t="s">
        <v>384</v>
      </c>
      <c r="B127" s="4">
        <v>0.1047</v>
      </c>
      <c r="C127" s="4">
        <v>32</v>
      </c>
      <c r="D127" s="4">
        <v>17.5</v>
      </c>
      <c r="E127" s="4">
        <v>0.114622</v>
      </c>
      <c r="F127" s="4">
        <f t="shared" si="1"/>
        <v>15.874106972301814</v>
      </c>
    </row>
    <row r="128" spans="1:6">
      <c r="A128" s="4" t="s">
        <v>356</v>
      </c>
      <c r="B128" s="4">
        <v>0.1234</v>
      </c>
      <c r="C128" s="4">
        <v>75</v>
      </c>
      <c r="D128" s="4">
        <v>17.5</v>
      </c>
      <c r="E128" s="4">
        <v>0.114622</v>
      </c>
      <c r="F128" s="4">
        <f t="shared" si="1"/>
        <v>53.409764991896274</v>
      </c>
    </row>
    <row r="129" spans="1:6">
      <c r="A129" s="4" t="s">
        <v>446</v>
      </c>
      <c r="B129" s="4">
        <v>0.1159</v>
      </c>
      <c r="C129" s="4">
        <v>288</v>
      </c>
      <c r="D129" s="4">
        <v>17.5</v>
      </c>
      <c r="E129" s="4">
        <v>0.114622</v>
      </c>
      <c r="F129" s="4">
        <f t="shared" si="1"/>
        <v>267.51726488352028</v>
      </c>
    </row>
    <row r="130" spans="1:6">
      <c r="A130" s="4" t="s">
        <v>355</v>
      </c>
      <c r="B130" s="4">
        <v>0.1077</v>
      </c>
      <c r="C130" s="4">
        <v>248</v>
      </c>
      <c r="D130" s="4">
        <v>14</v>
      </c>
      <c r="E130" s="4">
        <v>0.114622</v>
      </c>
      <c r="F130" s="4">
        <f t="shared" si="1"/>
        <v>249.03944289693592</v>
      </c>
    </row>
    <row r="131" spans="1:6">
      <c r="F131" s="4"/>
    </row>
    <row r="132" spans="1:6">
      <c r="A132" s="4" t="s">
        <v>244</v>
      </c>
      <c r="B132" s="4">
        <v>0.11219999999999999</v>
      </c>
      <c r="C132" s="4">
        <v>34</v>
      </c>
      <c r="D132" s="4">
        <v>17.5</v>
      </c>
      <c r="E132" s="4">
        <v>0.114622</v>
      </c>
      <c r="F132" s="4">
        <f t="shared" ref="F132:F134" si="2">((C132-D132)*E132)/B132</f>
        <v>16.856176470588235</v>
      </c>
    </row>
    <row r="133" spans="1:6">
      <c r="A133" s="4" t="s">
        <v>350</v>
      </c>
      <c r="B133" s="4">
        <v>0.1033</v>
      </c>
      <c r="C133" s="4">
        <v>20</v>
      </c>
      <c r="D133" s="4">
        <v>14</v>
      </c>
      <c r="E133" s="4">
        <v>0.114622</v>
      </c>
      <c r="F133" s="4">
        <f t="shared" si="2"/>
        <v>6.6576185866408517</v>
      </c>
    </row>
    <row r="134" spans="1:6">
      <c r="A134" s="4" t="s">
        <v>242</v>
      </c>
      <c r="B134" s="4">
        <v>0.1046</v>
      </c>
      <c r="C134" s="4">
        <v>122</v>
      </c>
      <c r="D134" s="4">
        <v>17.5</v>
      </c>
      <c r="E134" s="4">
        <v>0.114622</v>
      </c>
      <c r="F134" s="4">
        <f t="shared" si="2"/>
        <v>114.51241873804972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S86"/>
  <sheetViews>
    <sheetView topLeftCell="C25" workbookViewId="0">
      <selection activeCell="L4" sqref="L4"/>
    </sheetView>
  </sheetViews>
  <sheetFormatPr defaultRowHeight="15"/>
  <cols>
    <col min="1" max="1" width="34" customWidth="1"/>
    <col min="6" max="6" width="22.140625" customWidth="1"/>
    <col min="11" max="11" width="14.140625" customWidth="1"/>
    <col min="12" max="12" width="15.140625" customWidth="1"/>
    <col min="14" max="14" width="15" customWidth="1"/>
  </cols>
  <sheetData>
    <row r="1" spans="1:19" s="4" customFormat="1">
      <c r="A1" s="4" t="s">
        <v>0</v>
      </c>
      <c r="B1" s="4" t="s">
        <v>1</v>
      </c>
      <c r="C1" s="4" t="s">
        <v>317</v>
      </c>
      <c r="D1" s="4" t="s">
        <v>17</v>
      </c>
      <c r="E1" s="4" t="s">
        <v>4</v>
      </c>
      <c r="F1" s="4" t="s">
        <v>522</v>
      </c>
      <c r="J1" s="4" t="s">
        <v>542</v>
      </c>
      <c r="K1" s="4" t="s">
        <v>543</v>
      </c>
      <c r="L1" s="4" t="s">
        <v>544</v>
      </c>
    </row>
    <row r="2" spans="1:19">
      <c r="A2" s="4" t="s">
        <v>440</v>
      </c>
      <c r="B2" s="4">
        <v>0.10517</v>
      </c>
      <c r="C2" s="4">
        <v>75.599999999999994</v>
      </c>
      <c r="D2" s="4">
        <v>26.43</v>
      </c>
      <c r="E2" s="4">
        <v>0.11308</v>
      </c>
      <c r="F2" s="4">
        <f t="shared" ref="F2:F21" si="0">((C2-D2)*E2)/B2</f>
        <v>52.868152514975748</v>
      </c>
      <c r="I2" s="4">
        <v>0</v>
      </c>
      <c r="J2" s="4">
        <v>41.54</v>
      </c>
      <c r="K2" s="4">
        <v>21.44</v>
      </c>
      <c r="L2" s="4">
        <v>7.56</v>
      </c>
      <c r="N2" s="4" t="s">
        <v>542</v>
      </c>
      <c r="O2">
        <f>(J7-J2)/28</f>
        <v>24.266428571428573</v>
      </c>
      <c r="Q2">
        <f>(J5-J2)/10</f>
        <v>9.484</v>
      </c>
      <c r="S2">
        <f>(J6-J2)/14</f>
        <v>16.104285714285716</v>
      </c>
    </row>
    <row r="3" spans="1:19">
      <c r="A3" s="4" t="s">
        <v>439</v>
      </c>
      <c r="B3" s="4">
        <v>0.10441</v>
      </c>
      <c r="C3" s="4">
        <v>75.400000000000006</v>
      </c>
      <c r="D3" s="4">
        <v>26.43</v>
      </c>
      <c r="E3" s="4">
        <v>0.11308</v>
      </c>
      <c r="F3" s="4">
        <f t="shared" si="0"/>
        <v>53.036371995019636</v>
      </c>
      <c r="I3" s="4">
        <v>3</v>
      </c>
      <c r="J3" s="4">
        <v>54.35</v>
      </c>
      <c r="K3" s="4">
        <v>31.5</v>
      </c>
      <c r="L3" s="4">
        <v>0</v>
      </c>
      <c r="N3" s="4" t="s">
        <v>543</v>
      </c>
      <c r="O3">
        <f>(K7-K2)/28</f>
        <v>18.466428571428569</v>
      </c>
      <c r="Q3">
        <f>(K5-K2)/10</f>
        <v>6.5879999999999992</v>
      </c>
      <c r="S3">
        <f>(K6-K2)/14</f>
        <v>9.4721428571428579</v>
      </c>
    </row>
    <row r="4" spans="1:19">
      <c r="A4" s="4" t="s">
        <v>438</v>
      </c>
      <c r="B4" s="4">
        <v>9.1399999999999995E-2</v>
      </c>
      <c r="C4" s="4">
        <v>70</v>
      </c>
      <c r="D4" s="4">
        <v>26.43</v>
      </c>
      <c r="E4" s="4">
        <v>0.11308</v>
      </c>
      <c r="F4" s="4">
        <f t="shared" si="0"/>
        <v>53.904765864332603</v>
      </c>
      <c r="I4" s="4">
        <v>7</v>
      </c>
      <c r="J4" s="4">
        <v>111.61</v>
      </c>
      <c r="K4" s="4">
        <v>72.14</v>
      </c>
      <c r="L4" s="4">
        <v>15.72</v>
      </c>
      <c r="N4" s="4" t="s">
        <v>544</v>
      </c>
      <c r="O4">
        <f>(L7-L2)/28</f>
        <v>8.4267857142857139</v>
      </c>
      <c r="Q4">
        <f>(L5-L2)/10</f>
        <v>2.4390000000000001</v>
      </c>
      <c r="S4">
        <f>(L6-L2)/14</f>
        <v>2.7628571428571429</v>
      </c>
    </row>
    <row r="5" spans="1:19">
      <c r="A5" s="4" t="s">
        <v>262</v>
      </c>
      <c r="B5" s="4">
        <v>0.1094</v>
      </c>
      <c r="C5" s="4">
        <v>76</v>
      </c>
      <c r="D5" s="4">
        <v>17.2</v>
      </c>
      <c r="E5" s="4">
        <v>9.9900000000000003E-2</v>
      </c>
      <c r="F5" s="4">
        <f t="shared" si="0"/>
        <v>53.693967093235827</v>
      </c>
      <c r="I5" s="4">
        <v>10</v>
      </c>
      <c r="J5" s="4">
        <v>136.38</v>
      </c>
      <c r="K5" s="4">
        <v>87.32</v>
      </c>
      <c r="L5" s="4">
        <v>31.95</v>
      </c>
    </row>
    <row r="6" spans="1:19">
      <c r="A6" s="4" t="s">
        <v>261</v>
      </c>
      <c r="B6" s="4">
        <v>0.1172</v>
      </c>
      <c r="C6" s="4">
        <v>82</v>
      </c>
      <c r="D6" s="4">
        <v>17.2</v>
      </c>
      <c r="E6" s="4">
        <v>9.9900000000000003E-2</v>
      </c>
      <c r="F6" s="4">
        <f t="shared" si="0"/>
        <v>55.234812286689419</v>
      </c>
      <c r="I6" s="4">
        <v>14</v>
      </c>
      <c r="J6" s="4">
        <v>267</v>
      </c>
      <c r="K6" s="4">
        <v>154.05000000000001</v>
      </c>
      <c r="L6" s="4">
        <v>46.24</v>
      </c>
    </row>
    <row r="7" spans="1:19">
      <c r="A7" s="4" t="s">
        <v>260</v>
      </c>
      <c r="B7" s="4">
        <v>0.1172</v>
      </c>
      <c r="C7" s="4">
        <v>86</v>
      </c>
      <c r="D7" s="4">
        <v>17.2</v>
      </c>
      <c r="E7" s="4">
        <v>9.9900000000000003E-2</v>
      </c>
      <c r="F7" s="4">
        <f t="shared" si="0"/>
        <v>58.644368600682597</v>
      </c>
      <c r="I7" s="4">
        <v>28</v>
      </c>
      <c r="J7" s="4">
        <v>721</v>
      </c>
      <c r="K7" s="4">
        <v>538.5</v>
      </c>
      <c r="L7" s="4">
        <v>243.51</v>
      </c>
    </row>
    <row r="8" spans="1:19">
      <c r="A8" s="4" t="s">
        <v>259</v>
      </c>
      <c r="B8" s="4">
        <v>0.13020000000000001</v>
      </c>
      <c r="C8" s="4">
        <v>99.7</v>
      </c>
      <c r="D8" s="4">
        <v>17.2</v>
      </c>
      <c r="E8" s="4">
        <v>9.9900000000000003E-2</v>
      </c>
      <c r="F8" s="4">
        <f t="shared" si="0"/>
        <v>63.300691244239623</v>
      </c>
    </row>
    <row r="9" spans="1:19">
      <c r="A9" s="4" t="s">
        <v>258</v>
      </c>
      <c r="B9" s="4">
        <v>7.4700000000000003E-2</v>
      </c>
      <c r="C9" s="4">
        <v>45</v>
      </c>
      <c r="D9" s="4">
        <v>17.2</v>
      </c>
      <c r="E9" s="4">
        <v>9.9900000000000003E-2</v>
      </c>
      <c r="F9" s="4">
        <f t="shared" si="0"/>
        <v>37.17831325301205</v>
      </c>
      <c r="J9" s="4" t="s">
        <v>542</v>
      </c>
      <c r="K9" s="4" t="s">
        <v>545</v>
      </c>
      <c r="L9" s="4" t="s">
        <v>546</v>
      </c>
      <c r="N9" s="4" t="s">
        <v>542</v>
      </c>
      <c r="O9">
        <f>(J13-J10)/10</f>
        <v>9.5140000000000011</v>
      </c>
    </row>
    <row r="10" spans="1:19">
      <c r="A10" s="4" t="s">
        <v>257</v>
      </c>
      <c r="B10" s="4">
        <v>0.12839999999999999</v>
      </c>
      <c r="C10" s="4">
        <v>96</v>
      </c>
      <c r="D10" s="4">
        <v>17.2</v>
      </c>
      <c r="E10" s="4">
        <v>9.9900000000000003E-2</v>
      </c>
      <c r="F10" s="4">
        <f t="shared" si="0"/>
        <v>61.309345794392527</v>
      </c>
      <c r="I10">
        <v>0</v>
      </c>
      <c r="J10" s="4">
        <v>41.54</v>
      </c>
      <c r="K10">
        <v>26.25</v>
      </c>
      <c r="L10">
        <v>17.28</v>
      </c>
      <c r="N10" s="4" t="s">
        <v>545</v>
      </c>
      <c r="O10">
        <f>(K13-K10)/10</f>
        <v>3.524</v>
      </c>
    </row>
    <row r="11" spans="1:19">
      <c r="A11" s="4" t="s">
        <v>434</v>
      </c>
      <c r="B11" s="4">
        <v>8.3339999999999997E-2</v>
      </c>
      <c r="C11" s="4">
        <v>114.8</v>
      </c>
      <c r="D11" s="4">
        <v>26.43</v>
      </c>
      <c r="E11" s="4">
        <v>0.11308</v>
      </c>
      <c r="F11" s="4">
        <f t="shared" si="0"/>
        <v>119.90496280297577</v>
      </c>
      <c r="I11">
        <v>3</v>
      </c>
      <c r="J11">
        <v>54.35</v>
      </c>
      <c r="K11">
        <v>40.81</v>
      </c>
      <c r="L11">
        <v>17.05</v>
      </c>
      <c r="N11" s="4" t="s">
        <v>546</v>
      </c>
      <c r="O11">
        <f>(L13-L10)/10</f>
        <v>2.6199999999999997</v>
      </c>
    </row>
    <row r="12" spans="1:19">
      <c r="A12" s="4" t="s">
        <v>433</v>
      </c>
      <c r="B12" s="4">
        <v>0.11625000000000001</v>
      </c>
      <c r="C12" s="4">
        <v>137.19999999999999</v>
      </c>
      <c r="D12" s="4">
        <v>26.43</v>
      </c>
      <c r="E12" s="4">
        <v>0.11308</v>
      </c>
      <c r="F12" s="4">
        <f t="shared" si="0"/>
        <v>107.74943311827955</v>
      </c>
      <c r="I12">
        <v>7</v>
      </c>
      <c r="J12">
        <v>111.61</v>
      </c>
      <c r="K12">
        <v>63.35</v>
      </c>
      <c r="L12">
        <v>26.09</v>
      </c>
    </row>
    <row r="13" spans="1:19">
      <c r="A13" s="4" t="s">
        <v>432</v>
      </c>
      <c r="B13" s="4">
        <v>0.10928</v>
      </c>
      <c r="C13" s="4">
        <v>130</v>
      </c>
      <c r="D13" s="4">
        <v>26.43</v>
      </c>
      <c r="E13" s="4">
        <v>0.11308</v>
      </c>
      <c r="F13" s="4">
        <f t="shared" si="0"/>
        <v>107.17144582723279</v>
      </c>
      <c r="I13">
        <v>10</v>
      </c>
      <c r="J13">
        <v>136.68</v>
      </c>
      <c r="K13">
        <v>61.49</v>
      </c>
      <c r="L13">
        <v>43.48</v>
      </c>
    </row>
    <row r="14" spans="1:19">
      <c r="A14" s="4" t="s">
        <v>272</v>
      </c>
      <c r="B14" s="4">
        <v>0.1074</v>
      </c>
      <c r="C14" s="4">
        <v>154.9</v>
      </c>
      <c r="D14" s="4">
        <v>17.2</v>
      </c>
      <c r="E14" s="4">
        <v>9.9900000000000003E-2</v>
      </c>
      <c r="F14" s="4">
        <f t="shared" si="0"/>
        <v>128.08407821229054</v>
      </c>
    </row>
    <row r="15" spans="1:19">
      <c r="A15" s="4" t="s">
        <v>271</v>
      </c>
      <c r="B15" s="4">
        <v>8.72E-2</v>
      </c>
      <c r="C15" s="4">
        <v>144</v>
      </c>
      <c r="D15" s="4">
        <v>17.2</v>
      </c>
      <c r="E15" s="4">
        <v>9.9900000000000003E-2</v>
      </c>
      <c r="F15" s="4">
        <f t="shared" si="0"/>
        <v>145.26743119266055</v>
      </c>
      <c r="J15" s="4" t="s">
        <v>547</v>
      </c>
      <c r="K15" s="4" t="s">
        <v>549</v>
      </c>
      <c r="L15" s="4" t="s">
        <v>550</v>
      </c>
      <c r="N15" s="4" t="s">
        <v>547</v>
      </c>
      <c r="O15">
        <f>(J19-J16)/10</f>
        <v>9.5140000000000011</v>
      </c>
    </row>
    <row r="16" spans="1:19" s="4" customFormat="1">
      <c r="A16" s="4" t="s">
        <v>455</v>
      </c>
      <c r="B16" s="4">
        <v>9.9599999999999994E-2</v>
      </c>
      <c r="C16" s="4">
        <v>295</v>
      </c>
      <c r="D16" s="4">
        <v>16.07</v>
      </c>
      <c r="E16" s="4">
        <v>9.7799999999999998E-2</v>
      </c>
      <c r="F16" s="4">
        <f t="shared" si="0"/>
        <v>273.88909638554219</v>
      </c>
      <c r="I16" s="4">
        <v>0</v>
      </c>
      <c r="J16" s="4">
        <v>41.54</v>
      </c>
      <c r="K16" s="4">
        <v>23.71</v>
      </c>
      <c r="L16" s="4">
        <v>18.02</v>
      </c>
      <c r="N16" s="4" t="s">
        <v>549</v>
      </c>
      <c r="O16" s="4">
        <f>(K19-K16)/10</f>
        <v>6.1029999999999998</v>
      </c>
    </row>
    <row r="17" spans="1:15" s="4" customFormat="1">
      <c r="A17" s="4" t="s">
        <v>454</v>
      </c>
      <c r="B17" s="4">
        <v>0.10249999999999999</v>
      </c>
      <c r="C17" s="4">
        <v>286</v>
      </c>
      <c r="D17" s="4">
        <v>16.07</v>
      </c>
      <c r="E17" s="4">
        <v>9.7799999999999998E-2</v>
      </c>
      <c r="F17" s="4">
        <f t="shared" si="0"/>
        <v>257.5527219512195</v>
      </c>
      <c r="I17" s="4">
        <v>3</v>
      </c>
      <c r="J17" s="4">
        <v>54.35</v>
      </c>
      <c r="K17" s="4">
        <v>38.130000000000003</v>
      </c>
      <c r="L17" s="4">
        <v>18.850000000000001</v>
      </c>
      <c r="N17" s="4" t="s">
        <v>550</v>
      </c>
      <c r="O17" s="4">
        <f>(L19-L16)/10</f>
        <v>1.748</v>
      </c>
    </row>
    <row r="18" spans="1:15" s="4" customFormat="1">
      <c r="A18" s="4" t="s">
        <v>456</v>
      </c>
      <c r="B18" s="4">
        <v>0.1017</v>
      </c>
      <c r="C18" s="4">
        <v>298</v>
      </c>
      <c r="D18" s="4">
        <v>16.07</v>
      </c>
      <c r="E18" s="4">
        <v>9.7799999999999998E-2</v>
      </c>
      <c r="F18" s="4">
        <f t="shared" si="0"/>
        <v>271.1185250737463</v>
      </c>
      <c r="I18" s="4">
        <v>7</v>
      </c>
      <c r="J18" s="4">
        <v>111.61</v>
      </c>
      <c r="K18" s="4">
        <v>60.17</v>
      </c>
      <c r="L18" s="4">
        <v>27.53</v>
      </c>
    </row>
    <row r="19" spans="1:15" s="4" customFormat="1">
      <c r="A19" s="4" t="s">
        <v>472</v>
      </c>
      <c r="B19" s="4">
        <v>0.11940000000000001</v>
      </c>
      <c r="C19" s="4">
        <v>842</v>
      </c>
      <c r="D19" s="4">
        <v>16.07</v>
      </c>
      <c r="E19" s="4">
        <v>9.7799999999999998E-2</v>
      </c>
      <c r="F19" s="4">
        <f t="shared" si="0"/>
        <v>676.51552763819086</v>
      </c>
      <c r="I19" s="4">
        <v>10</v>
      </c>
      <c r="J19" s="4">
        <v>136.68</v>
      </c>
      <c r="K19" s="4">
        <v>84.74</v>
      </c>
      <c r="L19" s="4">
        <v>35.5</v>
      </c>
    </row>
    <row r="20" spans="1:15" s="4" customFormat="1">
      <c r="A20" s="4" t="s">
        <v>473</v>
      </c>
      <c r="B20" s="4">
        <v>9.7600000000000006E-2</v>
      </c>
      <c r="C20" s="4">
        <v>752</v>
      </c>
      <c r="D20" s="4">
        <v>16.07</v>
      </c>
      <c r="E20" s="4">
        <v>9.7799999999999998E-2</v>
      </c>
      <c r="F20" s="4">
        <f t="shared" si="0"/>
        <v>737.43805327868836</v>
      </c>
    </row>
    <row r="21" spans="1:15" s="4" customFormat="1">
      <c r="A21" s="4" t="s">
        <v>474</v>
      </c>
      <c r="B21" s="4">
        <v>0.1007</v>
      </c>
      <c r="C21" s="4">
        <v>788</v>
      </c>
      <c r="D21" s="4">
        <v>16.07</v>
      </c>
      <c r="E21" s="4">
        <v>9.7799999999999998E-2</v>
      </c>
      <c r="F21" s="4">
        <f t="shared" si="0"/>
        <v>749.69964250248267</v>
      </c>
    </row>
    <row r="22" spans="1:15">
      <c r="F22" s="4"/>
    </row>
    <row r="23" spans="1:15">
      <c r="A23" s="4" t="s">
        <v>437</v>
      </c>
      <c r="B23" s="4">
        <v>0.10081</v>
      </c>
      <c r="C23" s="4">
        <v>59.9</v>
      </c>
      <c r="D23" s="4">
        <v>26.43</v>
      </c>
      <c r="E23" s="4">
        <v>0.11308</v>
      </c>
      <c r="F23" s="4">
        <f t="shared" ref="F23:F36" si="1">((C23-D23)*E23)/B23</f>
        <v>37.543771451244915</v>
      </c>
    </row>
    <row r="24" spans="1:15">
      <c r="A24" s="4" t="s">
        <v>436</v>
      </c>
      <c r="B24" s="4">
        <v>0.10008</v>
      </c>
      <c r="C24" s="4">
        <v>50</v>
      </c>
      <c r="D24" s="4">
        <v>26.43</v>
      </c>
      <c r="E24" s="4">
        <v>0.11308</v>
      </c>
      <c r="F24" s="4">
        <f t="shared" si="1"/>
        <v>26.631650679456435</v>
      </c>
    </row>
    <row r="25" spans="1:15">
      <c r="A25" s="4" t="s">
        <v>435</v>
      </c>
      <c r="B25" s="4">
        <v>0.10707999999999999</v>
      </c>
      <c r="C25" s="4">
        <v>55.2</v>
      </c>
      <c r="D25" s="4">
        <v>26.43</v>
      </c>
      <c r="E25" s="4">
        <v>0.11308</v>
      </c>
      <c r="F25" s="4">
        <f t="shared" si="1"/>
        <v>30.38206574523721</v>
      </c>
    </row>
    <row r="26" spans="1:15">
      <c r="A26" s="4" t="s">
        <v>431</v>
      </c>
      <c r="B26" s="4">
        <v>0.12567</v>
      </c>
      <c r="C26" s="4">
        <v>105.2</v>
      </c>
      <c r="D26" s="4">
        <v>26.43</v>
      </c>
      <c r="E26" s="4">
        <v>0.11308</v>
      </c>
      <c r="F26" s="4">
        <f t="shared" si="1"/>
        <v>70.878583591947177</v>
      </c>
    </row>
    <row r="27" spans="1:15">
      <c r="A27" s="4" t="s">
        <v>430</v>
      </c>
      <c r="B27" s="4">
        <v>0.10667</v>
      </c>
      <c r="C27" s="4">
        <v>90</v>
      </c>
      <c r="D27" s="4">
        <v>26.43</v>
      </c>
      <c r="E27" s="4">
        <v>0.11308</v>
      </c>
      <c r="F27" s="4">
        <f t="shared" si="1"/>
        <v>67.390040311240284</v>
      </c>
    </row>
    <row r="28" spans="1:15">
      <c r="A28" s="4" t="s">
        <v>429</v>
      </c>
      <c r="B28" s="4">
        <v>9.1980000000000006E-2</v>
      </c>
      <c r="C28" s="4">
        <v>90</v>
      </c>
      <c r="D28" s="4">
        <v>26.43</v>
      </c>
      <c r="E28" s="4">
        <v>0.11308</v>
      </c>
      <c r="F28" s="4">
        <f t="shared" si="1"/>
        <v>78.152811480756682</v>
      </c>
    </row>
    <row r="29" spans="1:15">
      <c r="A29" s="4" t="s">
        <v>270</v>
      </c>
      <c r="B29" s="4">
        <v>0.12740000000000001</v>
      </c>
      <c r="C29" s="4">
        <v>122</v>
      </c>
      <c r="D29" s="4">
        <v>17.2</v>
      </c>
      <c r="E29" s="4">
        <v>9.9900000000000003E-2</v>
      </c>
      <c r="F29" s="4">
        <f t="shared" si="1"/>
        <v>82.178335949764502</v>
      </c>
    </row>
    <row r="30" spans="1:15">
      <c r="A30" s="4" t="s">
        <v>269</v>
      </c>
      <c r="B30" s="4">
        <v>0.1089</v>
      </c>
      <c r="C30" s="4">
        <v>118</v>
      </c>
      <c r="D30" s="4">
        <v>17.2</v>
      </c>
      <c r="E30" s="4">
        <v>9.9900000000000003E-2</v>
      </c>
      <c r="F30" s="4">
        <f t="shared" si="1"/>
        <v>92.469421487603313</v>
      </c>
    </row>
    <row r="31" spans="1:15" s="4" customFormat="1">
      <c r="A31" s="4" t="s">
        <v>457</v>
      </c>
      <c r="B31" s="4">
        <v>0.1076</v>
      </c>
      <c r="C31" s="4">
        <v>178</v>
      </c>
      <c r="D31" s="4">
        <v>16.07</v>
      </c>
      <c r="E31" s="4">
        <v>9.7799999999999998E-2</v>
      </c>
      <c r="F31" s="4">
        <f t="shared" si="1"/>
        <v>147.18172862453531</v>
      </c>
    </row>
    <row r="32" spans="1:15" s="4" customFormat="1">
      <c r="A32" s="4" t="s">
        <v>458</v>
      </c>
      <c r="B32" s="4">
        <v>0.11210000000000001</v>
      </c>
      <c r="C32" s="4">
        <v>200</v>
      </c>
      <c r="D32" s="4">
        <v>16.07</v>
      </c>
      <c r="E32" s="4">
        <v>9.7799999999999998E-2</v>
      </c>
      <c r="F32" s="4">
        <f t="shared" si="1"/>
        <v>160.46702943800179</v>
      </c>
    </row>
    <row r="33" spans="1:6" s="4" customFormat="1">
      <c r="A33" s="4" t="s">
        <v>459</v>
      </c>
      <c r="B33" s="4">
        <v>0.1082</v>
      </c>
      <c r="C33" s="4">
        <v>187</v>
      </c>
      <c r="D33" s="4">
        <v>16.07</v>
      </c>
      <c r="E33" s="4">
        <v>9.7799999999999998E-2</v>
      </c>
      <c r="F33" s="4">
        <f t="shared" si="1"/>
        <v>154.5004990757856</v>
      </c>
    </row>
    <row r="34" spans="1:6" s="4" customFormat="1">
      <c r="A34" s="4" t="s">
        <v>475</v>
      </c>
      <c r="B34" s="4">
        <v>0.10730000000000001</v>
      </c>
      <c r="C34" s="4">
        <v>590</v>
      </c>
      <c r="D34" s="4">
        <v>16.07</v>
      </c>
      <c r="E34" s="4">
        <v>9.7799999999999998E-2</v>
      </c>
      <c r="F34" s="4">
        <f t="shared" si="1"/>
        <v>523.11606710158424</v>
      </c>
    </row>
    <row r="35" spans="1:6" s="4" customFormat="1">
      <c r="A35" s="4" t="s">
        <v>476</v>
      </c>
      <c r="B35" s="4">
        <v>0.1135</v>
      </c>
      <c r="C35" s="4">
        <v>650</v>
      </c>
      <c r="D35" s="4">
        <v>16.07</v>
      </c>
      <c r="E35" s="4">
        <v>9.7799999999999998E-2</v>
      </c>
      <c r="F35" s="4">
        <f t="shared" si="1"/>
        <v>546.24100440528628</v>
      </c>
    </row>
    <row r="36" spans="1:6" s="4" customFormat="1">
      <c r="A36" s="4" t="s">
        <v>477</v>
      </c>
      <c r="B36" s="4">
        <v>8.8800000000000004E-2</v>
      </c>
      <c r="C36" s="4">
        <v>512</v>
      </c>
      <c r="D36" s="4">
        <v>16.07</v>
      </c>
      <c r="E36" s="4">
        <v>9.7799999999999998E-2</v>
      </c>
      <c r="F36" s="4">
        <f t="shared" si="1"/>
        <v>546.19317567567566</v>
      </c>
    </row>
    <row r="37" spans="1:6">
      <c r="F37" s="4"/>
    </row>
    <row r="38" spans="1:6">
      <c r="A38" s="4" t="s">
        <v>268</v>
      </c>
      <c r="B38" s="4">
        <v>0.13250000000000001</v>
      </c>
      <c r="C38" s="4">
        <v>30</v>
      </c>
      <c r="D38" s="4">
        <v>17.2</v>
      </c>
      <c r="E38" s="4">
        <v>9.9900000000000003E-2</v>
      </c>
      <c r="F38" s="4">
        <f t="shared" ref="F38:F52" si="2">((C38-D38)*E38)/B38</f>
        <v>9.6507169811320761</v>
      </c>
    </row>
    <row r="39" spans="1:6">
      <c r="A39" s="4" t="s">
        <v>267</v>
      </c>
      <c r="B39" s="4">
        <v>0.11799999999999999</v>
      </c>
      <c r="C39" s="4">
        <v>28.6</v>
      </c>
      <c r="D39" s="4">
        <v>17.2</v>
      </c>
      <c r="E39" s="4">
        <v>9.9900000000000003E-2</v>
      </c>
      <c r="F39" s="4">
        <f t="shared" si="2"/>
        <v>9.6513559322033924</v>
      </c>
    </row>
    <row r="40" spans="1:6" s="4" customFormat="1">
      <c r="A40" s="4" t="s">
        <v>268</v>
      </c>
      <c r="B40" s="4">
        <v>0.108</v>
      </c>
      <c r="C40" s="4">
        <v>7.61</v>
      </c>
      <c r="D40" s="4">
        <v>15.6</v>
      </c>
      <c r="E40" s="4">
        <v>9.7790000000000002E-2</v>
      </c>
      <c r="F40" s="4">
        <f t="shared" si="2"/>
        <v>-7.2346490740740732</v>
      </c>
    </row>
    <row r="41" spans="1:6" s="4" customFormat="1">
      <c r="A41" s="4" t="s">
        <v>267</v>
      </c>
      <c r="B41" s="4">
        <v>0.1236</v>
      </c>
      <c r="C41" s="4">
        <v>5.0599999999999996</v>
      </c>
      <c r="D41" s="4">
        <v>15.6</v>
      </c>
      <c r="E41" s="4">
        <v>9.7790000000000002E-2</v>
      </c>
      <c r="F41" s="4">
        <f t="shared" si="2"/>
        <v>-8.3390501618122972</v>
      </c>
    </row>
    <row r="42" spans="1:6" s="4" customFormat="1">
      <c r="A42" s="4" t="s">
        <v>498</v>
      </c>
      <c r="B42" s="4">
        <v>0.11070000000000001</v>
      </c>
      <c r="C42" s="4">
        <v>10.95</v>
      </c>
      <c r="D42" s="4">
        <v>15.6</v>
      </c>
      <c r="E42" s="4">
        <v>9.7790000000000002E-2</v>
      </c>
      <c r="F42" s="4">
        <f t="shared" si="2"/>
        <v>-4.1077100271002713</v>
      </c>
    </row>
    <row r="43" spans="1:6">
      <c r="A43" s="4" t="s">
        <v>266</v>
      </c>
      <c r="B43" s="4">
        <v>0.1007</v>
      </c>
      <c r="C43" s="4">
        <v>37.799999999999997</v>
      </c>
      <c r="D43" s="4">
        <v>17.2</v>
      </c>
      <c r="E43" s="4">
        <v>9.9900000000000003E-2</v>
      </c>
      <c r="F43" s="4">
        <f t="shared" si="2"/>
        <v>20.436345580933466</v>
      </c>
    </row>
    <row r="44" spans="1:6">
      <c r="A44" s="4" t="s">
        <v>265</v>
      </c>
      <c r="B44" s="4">
        <v>0.1376</v>
      </c>
      <c r="C44" s="4">
        <v>46.4</v>
      </c>
      <c r="D44" s="4">
        <v>17.2</v>
      </c>
      <c r="E44" s="4">
        <v>9.9900000000000003E-2</v>
      </c>
      <c r="F44" s="4">
        <f t="shared" si="2"/>
        <v>21.19970930232558</v>
      </c>
    </row>
    <row r="45" spans="1:6" s="4" customFormat="1">
      <c r="A45" s="4" t="s">
        <v>266</v>
      </c>
      <c r="B45" s="4">
        <v>8.7099999999999997E-2</v>
      </c>
      <c r="C45" s="4">
        <v>23</v>
      </c>
      <c r="D45" s="4">
        <v>14.6</v>
      </c>
      <c r="E45" s="4">
        <v>9.9900000000000003E-2</v>
      </c>
      <c r="F45" s="4">
        <f t="shared" si="2"/>
        <v>9.6344431687715275</v>
      </c>
    </row>
    <row r="46" spans="1:6" s="4" customFormat="1">
      <c r="A46" s="4" t="s">
        <v>266</v>
      </c>
      <c r="B46" s="4">
        <v>9.8199999999999996E-2</v>
      </c>
      <c r="C46" s="4">
        <v>26</v>
      </c>
      <c r="D46" s="4">
        <v>14.6</v>
      </c>
      <c r="E46" s="4">
        <v>9.9900000000000003E-2</v>
      </c>
      <c r="F46" s="4">
        <f t="shared" si="2"/>
        <v>11.59735234215886</v>
      </c>
    </row>
    <row r="47" spans="1:6">
      <c r="A47" s="4" t="s">
        <v>264</v>
      </c>
      <c r="B47" s="4">
        <v>9.8699999999999996E-2</v>
      </c>
      <c r="C47" s="4">
        <v>48</v>
      </c>
      <c r="D47" s="4">
        <v>17.2</v>
      </c>
      <c r="E47" s="4">
        <v>9.9900000000000003E-2</v>
      </c>
      <c r="F47" s="4">
        <f t="shared" si="2"/>
        <v>31.174468085106387</v>
      </c>
    </row>
    <row r="48" spans="1:6">
      <c r="A48" s="4" t="s">
        <v>263</v>
      </c>
      <c r="B48" s="4">
        <v>9.4E-2</v>
      </c>
      <c r="C48" s="4">
        <v>48</v>
      </c>
      <c r="D48" s="4">
        <v>17.2</v>
      </c>
      <c r="E48" s="4">
        <v>9.9900000000000003E-2</v>
      </c>
      <c r="F48" s="4">
        <f t="shared" si="2"/>
        <v>32.733191489361708</v>
      </c>
    </row>
    <row r="49" spans="1:6">
      <c r="A49" s="4" t="s">
        <v>297</v>
      </c>
      <c r="B49" s="4">
        <v>0.1096</v>
      </c>
      <c r="C49" s="4">
        <v>66</v>
      </c>
      <c r="D49" s="4">
        <v>21.07</v>
      </c>
      <c r="E49" s="4">
        <v>0.11053</v>
      </c>
      <c r="F49" s="4">
        <f t="shared" si="2"/>
        <v>45.311249087591236</v>
      </c>
    </row>
    <row r="50" spans="1:6">
      <c r="A50" s="4" t="s">
        <v>298</v>
      </c>
      <c r="B50" s="4">
        <v>0.1053</v>
      </c>
      <c r="C50" s="4">
        <v>66</v>
      </c>
      <c r="D50" s="4">
        <v>21.07</v>
      </c>
      <c r="E50" s="4">
        <v>0.11053</v>
      </c>
      <c r="F50" s="4">
        <f t="shared" si="2"/>
        <v>47.161566001899331</v>
      </c>
    </row>
    <row r="51" spans="1:6">
      <c r="A51" s="4" t="s">
        <v>299</v>
      </c>
      <c r="B51" s="4">
        <v>0.1081</v>
      </c>
      <c r="C51" s="4">
        <v>267</v>
      </c>
      <c r="D51" s="4">
        <v>21.07</v>
      </c>
      <c r="E51" s="4">
        <v>0.11053</v>
      </c>
      <c r="F51" s="4">
        <f t="shared" si="2"/>
        <v>251.45830619796484</v>
      </c>
    </row>
    <row r="52" spans="1:6">
      <c r="A52" s="4" t="s">
        <v>300</v>
      </c>
      <c r="B52" s="4">
        <v>0.1108</v>
      </c>
      <c r="C52" s="4">
        <v>258</v>
      </c>
      <c r="D52" s="4">
        <v>21.07</v>
      </c>
      <c r="E52" s="4">
        <v>0.11053</v>
      </c>
      <c r="F52" s="4">
        <f t="shared" si="2"/>
        <v>236.35264350180509</v>
      </c>
    </row>
    <row r="53" spans="1:6">
      <c r="F53" s="4"/>
    </row>
    <row r="54" spans="1:6">
      <c r="A54" s="4" t="s">
        <v>96</v>
      </c>
      <c r="B54">
        <v>0.1187</v>
      </c>
      <c r="C54">
        <v>64</v>
      </c>
      <c r="D54" s="4">
        <v>14.6</v>
      </c>
      <c r="E54" s="4">
        <v>9.9900000000000003E-2</v>
      </c>
      <c r="F54" s="4">
        <f t="shared" ref="F54:F59" si="3">((C54-D54)*E54)/B54</f>
        <v>41.575905644481885</v>
      </c>
    </row>
    <row r="55" spans="1:6">
      <c r="A55" s="4" t="s">
        <v>95</v>
      </c>
      <c r="B55">
        <v>0.12820000000000001</v>
      </c>
      <c r="C55">
        <v>66</v>
      </c>
      <c r="D55" s="4">
        <v>14.6</v>
      </c>
      <c r="E55" s="4">
        <v>9.9900000000000003E-2</v>
      </c>
      <c r="F55" s="4">
        <f t="shared" si="3"/>
        <v>40.053510140405614</v>
      </c>
    </row>
    <row r="56" spans="1:6">
      <c r="A56" s="4" t="s">
        <v>94</v>
      </c>
      <c r="B56">
        <v>0.10929999999999999</v>
      </c>
      <c r="C56">
        <v>85</v>
      </c>
      <c r="D56" s="4">
        <v>14.6</v>
      </c>
      <c r="E56" s="4">
        <v>9.9900000000000003E-2</v>
      </c>
      <c r="F56" s="4">
        <f t="shared" si="3"/>
        <v>64.345471180237894</v>
      </c>
    </row>
    <row r="57" spans="1:6">
      <c r="A57" s="4" t="s">
        <v>93</v>
      </c>
      <c r="B57">
        <v>0.12559999999999999</v>
      </c>
      <c r="C57">
        <v>93</v>
      </c>
      <c r="D57" s="4">
        <v>14.6</v>
      </c>
      <c r="E57" s="4">
        <v>9.9900000000000003E-2</v>
      </c>
      <c r="F57" s="4">
        <f t="shared" si="3"/>
        <v>62.357961783439499</v>
      </c>
    </row>
    <row r="58" spans="1:6">
      <c r="A58" s="4" t="s">
        <v>92</v>
      </c>
      <c r="B58">
        <v>0.12740000000000001</v>
      </c>
      <c r="C58">
        <v>94</v>
      </c>
      <c r="D58" s="4">
        <v>14.6</v>
      </c>
      <c r="E58" s="4">
        <v>9.9900000000000003E-2</v>
      </c>
      <c r="F58" s="4">
        <f t="shared" si="3"/>
        <v>62.261067503924643</v>
      </c>
    </row>
    <row r="59" spans="1:6">
      <c r="A59" s="4" t="s">
        <v>91</v>
      </c>
      <c r="B59">
        <v>0.1043</v>
      </c>
      <c r="C59">
        <v>78</v>
      </c>
      <c r="D59" s="4">
        <v>14.6</v>
      </c>
      <c r="E59" s="4">
        <v>9.9900000000000003E-2</v>
      </c>
      <c r="F59" s="4">
        <f t="shared" si="3"/>
        <v>60.725407478427613</v>
      </c>
    </row>
    <row r="60" spans="1:6">
      <c r="F60" s="4"/>
    </row>
    <row r="61" spans="1:6">
      <c r="A61" s="4" t="s">
        <v>291</v>
      </c>
      <c r="B61" s="4">
        <v>0.10440000000000001</v>
      </c>
      <c r="C61" s="4">
        <v>36</v>
      </c>
      <c r="D61" s="4">
        <v>21.07</v>
      </c>
      <c r="E61" s="4">
        <v>0.11053</v>
      </c>
      <c r="F61" s="4">
        <f t="shared" ref="F61:F66" si="4">((C61-D61)*E61)/B61</f>
        <v>15.806636973180076</v>
      </c>
    </row>
    <row r="62" spans="1:6">
      <c r="A62" s="4" t="s">
        <v>292</v>
      </c>
      <c r="B62" s="4">
        <v>0.1144</v>
      </c>
      <c r="C62" s="4">
        <v>40</v>
      </c>
      <c r="D62" s="4">
        <v>21.07</v>
      </c>
      <c r="E62" s="4">
        <v>0.11053</v>
      </c>
      <c r="F62" s="4">
        <f t="shared" si="4"/>
        <v>18.289623251748253</v>
      </c>
    </row>
    <row r="63" spans="1:6">
      <c r="A63" s="4" t="s">
        <v>293</v>
      </c>
      <c r="B63" s="4">
        <v>0.121</v>
      </c>
      <c r="C63" s="4">
        <v>56</v>
      </c>
      <c r="D63" s="4">
        <v>21.07</v>
      </c>
      <c r="E63" s="4">
        <v>0.11053</v>
      </c>
      <c r="F63" s="4">
        <f t="shared" si="4"/>
        <v>31.907544628099174</v>
      </c>
    </row>
    <row r="64" spans="1:6">
      <c r="A64" s="4" t="s">
        <v>294</v>
      </c>
      <c r="B64" s="4">
        <v>0.11409999999999999</v>
      </c>
      <c r="C64" s="4">
        <v>42</v>
      </c>
      <c r="D64" s="4">
        <v>21.07</v>
      </c>
      <c r="E64" s="4">
        <v>0.11053</v>
      </c>
      <c r="F64" s="4">
        <f t="shared" si="4"/>
        <v>20.275134969325155</v>
      </c>
    </row>
    <row r="65" spans="1:6">
      <c r="A65" s="4" t="s">
        <v>295</v>
      </c>
      <c r="B65" s="4">
        <v>0.13150000000000001</v>
      </c>
      <c r="C65" s="4">
        <v>74</v>
      </c>
      <c r="D65" s="4">
        <v>21.07</v>
      </c>
      <c r="E65" s="4">
        <v>0.11053</v>
      </c>
      <c r="F65" s="4">
        <f t="shared" si="4"/>
        <v>44.489375665399237</v>
      </c>
    </row>
    <row r="66" spans="1:6">
      <c r="A66" s="4" t="s">
        <v>296</v>
      </c>
      <c r="B66" s="4">
        <v>0.1065</v>
      </c>
      <c r="C66" s="4">
        <v>62</v>
      </c>
      <c r="D66" s="4">
        <v>21.07</v>
      </c>
      <c r="E66" s="4">
        <v>0.11053</v>
      </c>
      <c r="F66" s="4">
        <f t="shared" si="4"/>
        <v>42.478806572769962</v>
      </c>
    </row>
    <row r="67" spans="1:6">
      <c r="F67" s="4"/>
    </row>
    <row r="68" spans="1:6">
      <c r="A68" s="4" t="s">
        <v>86</v>
      </c>
      <c r="B68">
        <v>0.1187</v>
      </c>
      <c r="C68">
        <v>66</v>
      </c>
      <c r="D68">
        <v>14.6</v>
      </c>
      <c r="E68">
        <v>9.9900000000000003E-2</v>
      </c>
      <c r="F68" s="4">
        <f t="shared" ref="F68:F73" si="5">((C68-D68)*E68)/B68</f>
        <v>43.259140690817183</v>
      </c>
    </row>
    <row r="69" spans="1:6">
      <c r="A69" s="4" t="s">
        <v>85</v>
      </c>
      <c r="B69">
        <v>0.13139999999999999</v>
      </c>
      <c r="C69">
        <v>58</v>
      </c>
      <c r="D69" s="4">
        <v>14.6</v>
      </c>
      <c r="E69" s="4">
        <v>9.9900000000000003E-2</v>
      </c>
      <c r="F69" s="4">
        <f t="shared" si="5"/>
        <v>32.995890410958907</v>
      </c>
    </row>
    <row r="70" spans="1:6">
      <c r="A70" s="4" t="s">
        <v>106</v>
      </c>
      <c r="B70">
        <v>0.1356</v>
      </c>
      <c r="C70">
        <v>94</v>
      </c>
      <c r="D70" s="4">
        <v>14.6</v>
      </c>
      <c r="E70" s="4">
        <v>9.9900000000000003E-2</v>
      </c>
      <c r="F70" s="4">
        <f t="shared" si="5"/>
        <v>58.49601769911505</v>
      </c>
    </row>
    <row r="71" spans="1:6">
      <c r="A71" s="4" t="s">
        <v>105</v>
      </c>
      <c r="B71">
        <v>0.1197</v>
      </c>
      <c r="C71">
        <v>90</v>
      </c>
      <c r="D71" s="4">
        <v>14.6</v>
      </c>
      <c r="E71" s="4">
        <v>9.9900000000000003E-2</v>
      </c>
      <c r="F71" s="4">
        <f t="shared" si="5"/>
        <v>62.927819548872186</v>
      </c>
    </row>
    <row r="72" spans="1:6">
      <c r="A72" s="4" t="s">
        <v>104</v>
      </c>
      <c r="B72">
        <v>0.1051</v>
      </c>
      <c r="C72">
        <v>104</v>
      </c>
      <c r="D72" s="4">
        <v>14.6</v>
      </c>
      <c r="E72" s="4">
        <v>9.9900000000000003E-2</v>
      </c>
      <c r="F72" s="4">
        <f t="shared" si="5"/>
        <v>84.9767840152236</v>
      </c>
    </row>
    <row r="73" spans="1:6">
      <c r="A73" s="4" t="s">
        <v>103</v>
      </c>
      <c r="B73">
        <v>9.1499999999999998E-2</v>
      </c>
      <c r="C73">
        <v>92</v>
      </c>
      <c r="D73">
        <v>14.6</v>
      </c>
      <c r="E73">
        <v>9.9900000000000003E-2</v>
      </c>
      <c r="F73" s="4">
        <f t="shared" si="5"/>
        <v>84.505573770491822</v>
      </c>
    </row>
    <row r="74" spans="1:6">
      <c r="F74" s="4"/>
    </row>
    <row r="75" spans="1:6">
      <c r="A75" s="4" t="s">
        <v>102</v>
      </c>
      <c r="B75">
        <v>0.11550000000000001</v>
      </c>
      <c r="C75">
        <v>34</v>
      </c>
      <c r="D75">
        <v>13.4</v>
      </c>
      <c r="E75">
        <v>9.3030000000000002E-2</v>
      </c>
      <c r="F75" s="4">
        <f t="shared" ref="F75:F80" si="6">((C75-D75)*E75)/B75</f>
        <v>16.592363636363636</v>
      </c>
    </row>
    <row r="76" spans="1:6">
      <c r="A76" s="4" t="s">
        <v>101</v>
      </c>
      <c r="B76">
        <v>9.64E-2</v>
      </c>
      <c r="C76">
        <v>32</v>
      </c>
      <c r="D76" s="4">
        <v>13.4</v>
      </c>
      <c r="E76" s="4">
        <v>9.3030000000000002E-2</v>
      </c>
      <c r="F76" s="4">
        <f t="shared" si="6"/>
        <v>17.949771784232365</v>
      </c>
    </row>
    <row r="77" spans="1:6" s="4" customFormat="1">
      <c r="A77" s="4" t="s">
        <v>102</v>
      </c>
      <c r="B77">
        <v>0.1033</v>
      </c>
      <c r="C77">
        <v>34</v>
      </c>
      <c r="D77">
        <v>14.6</v>
      </c>
      <c r="E77">
        <v>9.9900000000000003E-2</v>
      </c>
      <c r="F77" s="4">
        <f>((C77-D77)*E77)/B77</f>
        <v>18.761471442400772</v>
      </c>
    </row>
    <row r="78" spans="1:6" s="4" customFormat="1">
      <c r="A78" s="4" t="s">
        <v>101</v>
      </c>
      <c r="B78">
        <v>0.1148</v>
      </c>
      <c r="C78">
        <v>40</v>
      </c>
      <c r="D78" s="4">
        <v>14.6</v>
      </c>
      <c r="E78" s="4">
        <v>9.9900000000000003E-2</v>
      </c>
      <c r="F78" s="4">
        <f>((C78-D78)*E78)/B78</f>
        <v>22.103310104529616</v>
      </c>
    </row>
    <row r="79" spans="1:6">
      <c r="A79" s="4" t="s">
        <v>100</v>
      </c>
      <c r="B79">
        <v>0.10059999999999999</v>
      </c>
      <c r="C79">
        <v>46</v>
      </c>
      <c r="D79" s="4">
        <v>13.4</v>
      </c>
      <c r="E79" s="4">
        <v>9.3030000000000002E-2</v>
      </c>
      <c r="F79" s="4">
        <f t="shared" si="6"/>
        <v>30.1468986083499</v>
      </c>
    </row>
    <row r="80" spans="1:6">
      <c r="A80" s="4" t="s">
        <v>99</v>
      </c>
      <c r="B80">
        <v>0.1265</v>
      </c>
      <c r="C80">
        <v>54</v>
      </c>
      <c r="D80" s="4">
        <v>13.4</v>
      </c>
      <c r="E80" s="4">
        <v>9.3030000000000002E-2</v>
      </c>
      <c r="F80" s="4">
        <f t="shared" si="6"/>
        <v>29.85784980237154</v>
      </c>
    </row>
    <row r="81" spans="1:6">
      <c r="A81" s="4" t="s">
        <v>100</v>
      </c>
      <c r="B81">
        <v>0.1139</v>
      </c>
      <c r="C81">
        <v>44</v>
      </c>
      <c r="D81" s="4">
        <v>14.6</v>
      </c>
      <c r="E81" s="4">
        <v>9.9900000000000003E-2</v>
      </c>
      <c r="F81" s="4">
        <f t="shared" ref="F81:F84" si="7">((C81-D81)*E81)/B81</f>
        <v>25.786303775241439</v>
      </c>
    </row>
    <row r="82" spans="1:6">
      <c r="A82" s="4" t="s">
        <v>99</v>
      </c>
      <c r="B82">
        <v>0.1125</v>
      </c>
      <c r="C82">
        <v>42</v>
      </c>
      <c r="D82" s="4">
        <v>14.6</v>
      </c>
      <c r="E82" s="4">
        <v>9.9900000000000003E-2</v>
      </c>
      <c r="F82" s="4">
        <f t="shared" si="7"/>
        <v>24.331199999999999</v>
      </c>
    </row>
    <row r="83" spans="1:6">
      <c r="A83" s="4" t="s">
        <v>98</v>
      </c>
      <c r="B83">
        <v>0.13730000000000001</v>
      </c>
      <c r="C83">
        <v>54</v>
      </c>
      <c r="D83" s="4">
        <v>14.6</v>
      </c>
      <c r="E83" s="4">
        <v>9.9900000000000003E-2</v>
      </c>
      <c r="F83" s="4">
        <f t="shared" si="7"/>
        <v>28.667589220684629</v>
      </c>
    </row>
    <row r="84" spans="1:6">
      <c r="A84" s="4" t="s">
        <v>97</v>
      </c>
      <c r="B84">
        <v>0.1406</v>
      </c>
      <c r="C84">
        <v>56</v>
      </c>
      <c r="D84" s="4">
        <v>14.6</v>
      </c>
      <c r="E84" s="4">
        <v>9.9900000000000003E-2</v>
      </c>
      <c r="F84" s="4">
        <f t="shared" si="7"/>
        <v>29.41578947368421</v>
      </c>
    </row>
    <row r="85" spans="1:6">
      <c r="A85" s="4" t="s">
        <v>98</v>
      </c>
      <c r="B85">
        <v>0.11020000000000001</v>
      </c>
      <c r="C85">
        <v>70</v>
      </c>
      <c r="D85" s="4">
        <v>13.4</v>
      </c>
      <c r="E85" s="4">
        <v>9.3030000000000002E-2</v>
      </c>
      <c r="F85" s="4">
        <f>((C85-D85)*E85)/B85</f>
        <v>47.781288566243191</v>
      </c>
    </row>
    <row r="86" spans="1:6">
      <c r="A86" s="4" t="s">
        <v>97</v>
      </c>
      <c r="B86">
        <v>9.9400000000000002E-2</v>
      </c>
      <c r="C86">
        <v>52</v>
      </c>
      <c r="D86" s="4">
        <v>13.4</v>
      </c>
      <c r="E86" s="4">
        <v>9.3030000000000002E-2</v>
      </c>
      <c r="F86" s="4">
        <f>((C86-D86)*E86)/B86</f>
        <v>36.126338028169016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2"/>
  <sheetViews>
    <sheetView topLeftCell="A65" workbookViewId="0">
      <selection activeCell="D49" sqref="D49"/>
    </sheetView>
  </sheetViews>
  <sheetFormatPr defaultRowHeight="15"/>
  <cols>
    <col min="1" max="1" width="29.42578125" customWidth="1"/>
    <col min="3" max="3" width="14.42578125" customWidth="1"/>
    <col min="4" max="4" width="13.7109375" customWidth="1"/>
    <col min="6" max="6" width="23" customWidth="1"/>
    <col min="8" max="8" width="20.7109375" customWidth="1"/>
    <col min="9" max="9" width="11.42578125" customWidth="1"/>
    <col min="10" max="10" width="13.42578125" customWidth="1"/>
    <col min="11" max="11" width="13.85546875" customWidth="1"/>
    <col min="13" max="13" width="13.7109375" customWidth="1"/>
  </cols>
  <sheetData>
    <row r="1" spans="1:10" s="4" customFormat="1">
      <c r="A1" s="4" t="s">
        <v>0</v>
      </c>
      <c r="B1" s="4" t="s">
        <v>1</v>
      </c>
      <c r="C1" s="4" t="s">
        <v>317</v>
      </c>
      <c r="D1" s="4" t="s">
        <v>17</v>
      </c>
      <c r="E1" s="4" t="s">
        <v>4</v>
      </c>
      <c r="F1" s="4" t="s">
        <v>522</v>
      </c>
      <c r="H1" s="4" t="s">
        <v>0</v>
      </c>
      <c r="I1" s="4" t="s">
        <v>522</v>
      </c>
    </row>
    <row r="2" spans="1:10">
      <c r="A2" s="4" t="s">
        <v>428</v>
      </c>
      <c r="B2" s="4">
        <v>0.1148</v>
      </c>
      <c r="C2" s="4">
        <v>59.4</v>
      </c>
      <c r="D2" s="4">
        <v>26.43</v>
      </c>
      <c r="E2" s="4">
        <v>0.11308</v>
      </c>
      <c r="F2">
        <f>((C2-D2)*E2)/B2</f>
        <v>32.4760243902439</v>
      </c>
      <c r="H2" s="4" t="s">
        <v>524</v>
      </c>
      <c r="I2">
        <f>AVERAGE(F2:F4)</f>
        <v>35.633266591440474</v>
      </c>
      <c r="J2">
        <f>STDEV(F2:F4)</f>
        <v>3.1819822780986304</v>
      </c>
    </row>
    <row r="3" spans="1:10">
      <c r="A3" s="4" t="s">
        <v>427</v>
      </c>
      <c r="B3" s="4">
        <v>0.11939</v>
      </c>
      <c r="C3" s="4">
        <v>64</v>
      </c>
      <c r="D3" s="4">
        <v>26.43</v>
      </c>
      <c r="E3" s="4">
        <v>0.11308</v>
      </c>
      <c r="F3" s="4">
        <f t="shared" ref="F3:F44" si="0">((C3-D3)*E3)/B3</f>
        <v>35.584350448111238</v>
      </c>
      <c r="H3" s="4" t="s">
        <v>525</v>
      </c>
      <c r="I3">
        <f>AVERAGE(F5:F7)</f>
        <v>70.8709703634145</v>
      </c>
      <c r="J3">
        <f>STDEV(F5:F7)</f>
        <v>5.4256550937361503</v>
      </c>
    </row>
    <row r="4" spans="1:10">
      <c r="A4" s="4" t="s">
        <v>426</v>
      </c>
      <c r="B4" s="4">
        <v>0.12103</v>
      </c>
      <c r="C4" s="4">
        <v>68</v>
      </c>
      <c r="D4" s="4">
        <v>26.43</v>
      </c>
      <c r="E4" s="4">
        <v>0.11308</v>
      </c>
      <c r="F4" s="4">
        <f t="shared" si="0"/>
        <v>38.839424935966285</v>
      </c>
      <c r="H4" s="4" t="s">
        <v>526</v>
      </c>
      <c r="I4">
        <f>AVERAGE(F8:F9)</f>
        <v>61.540981905674627</v>
      </c>
      <c r="J4">
        <f>STDEV(F8:F9)</f>
        <v>1.4261643739293908</v>
      </c>
    </row>
    <row r="5" spans="1:10">
      <c r="A5" s="4" t="s">
        <v>422</v>
      </c>
      <c r="B5" s="4">
        <v>0.1106</v>
      </c>
      <c r="C5" s="4">
        <v>98.6</v>
      </c>
      <c r="D5" s="4">
        <v>26.43</v>
      </c>
      <c r="E5" s="4">
        <v>0.11308</v>
      </c>
      <c r="F5" s="4">
        <f t="shared" si="0"/>
        <v>73.78827848101264</v>
      </c>
      <c r="H5" s="4" t="s">
        <v>527</v>
      </c>
      <c r="I5">
        <f>AVERAGE(F10:F12)</f>
        <v>156.27674655006095</v>
      </c>
      <c r="J5">
        <f>STDEV(F10:F12)</f>
        <v>12.230301132802413</v>
      </c>
    </row>
    <row r="6" spans="1:10" s="4" customFormat="1">
      <c r="A6" s="4" t="s">
        <v>421</v>
      </c>
      <c r="B6" s="4">
        <v>0.12701000000000001</v>
      </c>
      <c r="C6" s="4">
        <v>99</v>
      </c>
      <c r="D6" s="4">
        <v>26.43</v>
      </c>
      <c r="E6" s="4">
        <v>0.11308</v>
      </c>
      <c r="F6" s="4">
        <f t="shared" si="0"/>
        <v>64.610783402881651</v>
      </c>
      <c r="H6" s="4" t="s">
        <v>528</v>
      </c>
      <c r="I6" s="4">
        <f>AVERAGE(F13:F15)</f>
        <v>557.1519369729109</v>
      </c>
      <c r="J6" s="4">
        <f>STDEV(F13:F15)</f>
        <v>5.3620312014005469</v>
      </c>
    </row>
    <row r="7" spans="1:10">
      <c r="A7" s="4" t="s">
        <v>420</v>
      </c>
      <c r="B7" s="4">
        <v>0.11088000000000001</v>
      </c>
      <c r="C7" s="4">
        <v>99.2</v>
      </c>
      <c r="D7" s="4">
        <v>26.43</v>
      </c>
      <c r="E7" s="4">
        <v>0.11308</v>
      </c>
      <c r="F7" s="4">
        <f t="shared" si="0"/>
        <v>74.213849206349209</v>
      </c>
    </row>
    <row r="8" spans="1:10">
      <c r="A8" s="4" t="s">
        <v>285</v>
      </c>
      <c r="B8" s="4">
        <v>0.1003</v>
      </c>
      <c r="C8" s="4">
        <v>76</v>
      </c>
      <c r="D8" s="4">
        <v>21.07</v>
      </c>
      <c r="E8" s="4">
        <v>0.11053</v>
      </c>
      <c r="F8" s="4">
        <f t="shared" si="0"/>
        <v>60.532531405782656</v>
      </c>
      <c r="H8" s="4" t="s">
        <v>529</v>
      </c>
      <c r="I8">
        <f>AVERAGE(F17:F19)</f>
        <v>21.456507772454216</v>
      </c>
      <c r="J8">
        <f>STDEV(F17:F19)</f>
        <v>2.2282994353011198</v>
      </c>
    </row>
    <row r="9" spans="1:10">
      <c r="A9" s="4" t="s">
        <v>286</v>
      </c>
      <c r="B9" s="4">
        <v>0.10059999999999999</v>
      </c>
      <c r="C9" s="4">
        <v>78</v>
      </c>
      <c r="D9" s="4">
        <v>21.07</v>
      </c>
      <c r="E9" s="4">
        <v>0.11053</v>
      </c>
      <c r="F9" s="4">
        <f t="shared" si="0"/>
        <v>62.549432405566606</v>
      </c>
      <c r="H9" s="4" t="s">
        <v>530</v>
      </c>
      <c r="I9">
        <f>AVERAGE(F20:F22)</f>
        <v>31.507727319230469</v>
      </c>
      <c r="J9">
        <f>STDEV(F20:F22)</f>
        <v>3.553609666857819</v>
      </c>
    </row>
    <row r="10" spans="1:10">
      <c r="A10" s="4" t="s">
        <v>284</v>
      </c>
      <c r="B10" s="4">
        <v>0.10299999999999999</v>
      </c>
      <c r="C10" s="4">
        <v>176</v>
      </c>
      <c r="D10" s="4">
        <v>18.05</v>
      </c>
      <c r="E10" s="4">
        <v>9.9900000000000003E-2</v>
      </c>
      <c r="F10" s="4">
        <f t="shared" si="0"/>
        <v>153.19616504854369</v>
      </c>
      <c r="G10" s="4"/>
      <c r="H10" s="4" t="s">
        <v>531</v>
      </c>
      <c r="I10">
        <f>AVERAGE(F23:F24)</f>
        <v>16.659687145625696</v>
      </c>
      <c r="J10">
        <f>STDEV(F23:F24)</f>
        <v>1.057128345681793</v>
      </c>
    </row>
    <row r="11" spans="1:10">
      <c r="A11" s="4" t="s">
        <v>283</v>
      </c>
      <c r="B11" s="4">
        <v>0.1246</v>
      </c>
      <c r="C11" s="4">
        <v>200</v>
      </c>
      <c r="D11" s="4">
        <v>18.05</v>
      </c>
      <c r="E11" s="4">
        <v>9.9900000000000003E-2</v>
      </c>
      <c r="F11" s="4">
        <f t="shared" si="0"/>
        <v>145.88126003210272</v>
      </c>
      <c r="G11" s="4"/>
      <c r="H11" s="4" t="s">
        <v>532</v>
      </c>
      <c r="I11">
        <f>AVERAGE(F25:F27)</f>
        <v>54.939732637595</v>
      </c>
      <c r="J11">
        <f>STDEV(F25:F27)</f>
        <v>2.5799903957391948</v>
      </c>
    </row>
    <row r="12" spans="1:10">
      <c r="A12" s="4" t="s">
        <v>282</v>
      </c>
      <c r="B12" s="4">
        <v>9.06E-2</v>
      </c>
      <c r="C12" s="4">
        <v>172</v>
      </c>
      <c r="D12" s="4">
        <v>18.05</v>
      </c>
      <c r="E12" s="4">
        <v>9.9900000000000003E-2</v>
      </c>
      <c r="F12" s="4">
        <f t="shared" si="0"/>
        <v>169.75281456953641</v>
      </c>
      <c r="G12" s="4"/>
      <c r="H12" s="4" t="s">
        <v>533</v>
      </c>
      <c r="I12">
        <f>AVERAGE(F28:F30)</f>
        <v>418.5822338428963</v>
      </c>
      <c r="J12">
        <f>STDEV(F28:F30)</f>
        <v>16.822039850711477</v>
      </c>
    </row>
    <row r="13" spans="1:10" s="4" customFormat="1">
      <c r="A13" s="4" t="s">
        <v>281</v>
      </c>
      <c r="B13" s="4">
        <v>0.1032</v>
      </c>
      <c r="C13" s="4">
        <v>600</v>
      </c>
      <c r="D13" s="4">
        <v>18.05</v>
      </c>
      <c r="E13" s="4">
        <v>9.9900000000000003E-2</v>
      </c>
      <c r="F13" s="4">
        <f t="shared" si="0"/>
        <v>563.34113372093032</v>
      </c>
    </row>
    <row r="14" spans="1:10">
      <c r="A14" s="4" t="s">
        <v>280</v>
      </c>
      <c r="B14" s="4">
        <v>0.10639999999999999</v>
      </c>
      <c r="C14" s="4">
        <v>608</v>
      </c>
      <c r="D14" s="4">
        <v>18.05</v>
      </c>
      <c r="E14" s="4">
        <v>9.9900000000000003E-2</v>
      </c>
      <c r="F14" s="4">
        <f t="shared" si="0"/>
        <v>553.90982142857149</v>
      </c>
      <c r="G14" s="4"/>
      <c r="H14" s="4" t="s">
        <v>534</v>
      </c>
      <c r="I14">
        <f>AVERAGE(F32:F36)</f>
        <v>3.2877459415264729</v>
      </c>
      <c r="J14">
        <f>STDEV(F32:F36)</f>
        <v>10.569030570155411</v>
      </c>
    </row>
    <row r="15" spans="1:10">
      <c r="A15" s="4" t="s">
        <v>279</v>
      </c>
      <c r="B15" s="4">
        <v>0.104</v>
      </c>
      <c r="C15" s="4">
        <v>595</v>
      </c>
      <c r="D15" s="4">
        <v>18.05</v>
      </c>
      <c r="E15" s="4">
        <v>9.9900000000000003E-2</v>
      </c>
      <c r="F15" s="4">
        <f t="shared" si="0"/>
        <v>554.20485576923079</v>
      </c>
      <c r="G15" s="4"/>
      <c r="H15" s="4" t="s">
        <v>535</v>
      </c>
      <c r="I15">
        <f>AVERAGE(F37:F38)</f>
        <v>-3.5916666595227218</v>
      </c>
      <c r="J15">
        <f>STDEV(F37:F38)</f>
        <v>0.37520839899687447</v>
      </c>
    </row>
    <row r="16" spans="1:10" ht="14.25" customHeight="1">
      <c r="A16" s="4"/>
      <c r="B16" s="4"/>
      <c r="C16" s="4"/>
      <c r="D16" s="4"/>
      <c r="E16" s="4"/>
      <c r="F16" s="4"/>
      <c r="G16" s="4"/>
      <c r="H16" s="4" t="s">
        <v>536</v>
      </c>
      <c r="I16">
        <f>AVERAGE(F39:F40)</f>
        <v>3.8613921518858429</v>
      </c>
      <c r="J16">
        <f>STDEV(F39:F40)</f>
        <v>0.36208582864001232</v>
      </c>
    </row>
    <row r="17" spans="1:13">
      <c r="A17" s="4" t="s">
        <v>425</v>
      </c>
      <c r="B17" s="4">
        <v>0.10563</v>
      </c>
      <c r="C17" s="4">
        <v>44.2</v>
      </c>
      <c r="D17" s="4">
        <v>26.43</v>
      </c>
      <c r="E17" s="4">
        <v>0.11308</v>
      </c>
      <c r="F17" s="4">
        <f t="shared" si="0"/>
        <v>19.023303985610152</v>
      </c>
      <c r="H17" s="4" t="s">
        <v>537</v>
      </c>
      <c r="I17">
        <f>AVERAGE(F41:F42)</f>
        <v>8.3093214943806295</v>
      </c>
      <c r="J17">
        <f>STDEV(F41:F42)</f>
        <v>1.8244177436116167</v>
      </c>
    </row>
    <row r="18" spans="1:13" s="4" customFormat="1">
      <c r="A18" s="4" t="s">
        <v>424</v>
      </c>
      <c r="B18" s="4">
        <v>0.11216</v>
      </c>
      <c r="C18" s="4">
        <v>48.2</v>
      </c>
      <c r="D18" s="4">
        <v>26.43</v>
      </c>
      <c r="E18" s="4">
        <v>0.11308</v>
      </c>
      <c r="F18" s="4">
        <f t="shared" si="0"/>
        <v>21.948569900142658</v>
      </c>
      <c r="H18" s="4" t="s">
        <v>538</v>
      </c>
      <c r="I18" s="4">
        <f>AVERAGE(F43:F44)</f>
        <v>112.96819580010671</v>
      </c>
      <c r="J18" s="4">
        <f>STDEV(F43:F44)</f>
        <v>15.231339903791486</v>
      </c>
    </row>
    <row r="19" spans="1:13">
      <c r="A19" s="4" t="s">
        <v>423</v>
      </c>
      <c r="B19" s="4">
        <v>0.10908</v>
      </c>
      <c r="C19" s="4">
        <v>49</v>
      </c>
      <c r="D19" s="4">
        <v>26.43</v>
      </c>
      <c r="E19" s="4">
        <v>0.11308</v>
      </c>
      <c r="F19" s="4">
        <f t="shared" si="0"/>
        <v>23.397649431609832</v>
      </c>
    </row>
    <row r="20" spans="1:13">
      <c r="A20" s="4" t="s">
        <v>419</v>
      </c>
      <c r="B20" s="4">
        <v>0.11661000000000001</v>
      </c>
      <c r="C20" s="4">
        <v>59</v>
      </c>
      <c r="D20" s="4">
        <v>26.43</v>
      </c>
      <c r="E20" s="4">
        <v>0.11308</v>
      </c>
      <c r="F20" s="4">
        <f t="shared" si="0"/>
        <v>31.584045965183087</v>
      </c>
      <c r="I20" s="4" t="s">
        <v>539</v>
      </c>
      <c r="J20" s="4" t="s">
        <v>540</v>
      </c>
      <c r="K20" s="4" t="s">
        <v>541</v>
      </c>
    </row>
    <row r="21" spans="1:13">
      <c r="A21" s="4" t="s">
        <v>418</v>
      </c>
      <c r="B21" s="4">
        <v>0.13597999999999999</v>
      </c>
      <c r="C21" s="4">
        <v>60</v>
      </c>
      <c r="D21" s="4">
        <v>26.43</v>
      </c>
      <c r="E21" s="4">
        <v>0.11308</v>
      </c>
      <c r="F21" s="4">
        <f t="shared" si="0"/>
        <v>27.916573025444922</v>
      </c>
      <c r="H21">
        <v>3</v>
      </c>
      <c r="I21">
        <v>35.630000000000003</v>
      </c>
      <c r="J21">
        <v>21.45</v>
      </c>
      <c r="K21">
        <v>3.29</v>
      </c>
      <c r="M21" s="4"/>
    </row>
    <row r="22" spans="1:13">
      <c r="A22" s="4" t="s">
        <v>417</v>
      </c>
      <c r="B22" s="4">
        <v>0.10839</v>
      </c>
      <c r="C22" s="4">
        <v>60</v>
      </c>
      <c r="D22" s="4">
        <v>26.43</v>
      </c>
      <c r="E22" s="4">
        <v>0.11308</v>
      </c>
      <c r="F22" s="4">
        <f t="shared" si="0"/>
        <v>35.022562967063386</v>
      </c>
      <c r="H22">
        <v>7</v>
      </c>
      <c r="I22">
        <v>70.87</v>
      </c>
      <c r="J22">
        <v>31.51</v>
      </c>
      <c r="K22">
        <v>-3.59</v>
      </c>
      <c r="M22" s="4"/>
    </row>
    <row r="23" spans="1:13">
      <c r="A23" s="4" t="s">
        <v>287</v>
      </c>
      <c r="B23" s="4">
        <v>0.1075</v>
      </c>
      <c r="C23" s="4">
        <v>38</v>
      </c>
      <c r="D23" s="4">
        <v>21.07</v>
      </c>
      <c r="E23" s="4">
        <v>0.11053</v>
      </c>
      <c r="F23" s="4">
        <f t="shared" si="0"/>
        <v>17.407189767441864</v>
      </c>
      <c r="H23">
        <v>10</v>
      </c>
      <c r="I23">
        <v>61.54</v>
      </c>
      <c r="J23">
        <v>16.66</v>
      </c>
      <c r="K23">
        <v>3.86</v>
      </c>
      <c r="M23" s="4"/>
    </row>
    <row r="24" spans="1:13">
      <c r="A24" s="4" t="s">
        <v>288</v>
      </c>
      <c r="B24" s="4">
        <v>0.1176</v>
      </c>
      <c r="C24" s="4">
        <v>38</v>
      </c>
      <c r="D24" s="4">
        <v>21.07</v>
      </c>
      <c r="E24" s="4">
        <v>0.11053</v>
      </c>
      <c r="F24" s="4">
        <f t="shared" si="0"/>
        <v>15.912184523809525</v>
      </c>
      <c r="H24">
        <v>14</v>
      </c>
      <c r="I24">
        <v>156.28</v>
      </c>
      <c r="J24">
        <v>54.94</v>
      </c>
      <c r="K24">
        <v>8.31</v>
      </c>
    </row>
    <row r="25" spans="1:13">
      <c r="A25" s="4" t="s">
        <v>278</v>
      </c>
      <c r="B25" s="4">
        <v>0.10249999999999999</v>
      </c>
      <c r="C25" s="4">
        <v>75</v>
      </c>
      <c r="D25" s="4">
        <v>18.05</v>
      </c>
      <c r="E25" s="4">
        <v>9.9900000000000003E-2</v>
      </c>
      <c r="F25" s="4">
        <f t="shared" si="0"/>
        <v>55.505414634146348</v>
      </c>
      <c r="H25">
        <v>28</v>
      </c>
      <c r="I25">
        <v>557.15</v>
      </c>
      <c r="J25">
        <v>418.58</v>
      </c>
      <c r="K25">
        <v>112.97</v>
      </c>
    </row>
    <row r="26" spans="1:13">
      <c r="A26" s="4" t="s">
        <v>277</v>
      </c>
      <c r="B26" s="4">
        <v>8.8999999999999996E-2</v>
      </c>
      <c r="C26" s="4">
        <v>69</v>
      </c>
      <c r="D26" s="4">
        <v>18.05</v>
      </c>
      <c r="E26" s="4">
        <v>9.9900000000000003E-2</v>
      </c>
      <c r="F26" s="4">
        <f t="shared" si="0"/>
        <v>57.189943820224734</v>
      </c>
    </row>
    <row r="27" spans="1:13">
      <c r="A27" s="4" t="s">
        <v>276</v>
      </c>
      <c r="B27" s="4">
        <v>0.10340000000000001</v>
      </c>
      <c r="C27" s="4">
        <v>72</v>
      </c>
      <c r="D27" s="4">
        <v>18.05</v>
      </c>
      <c r="E27" s="4">
        <v>9.9900000000000003E-2</v>
      </c>
      <c r="F27" s="4">
        <f t="shared" si="0"/>
        <v>52.123839458413926</v>
      </c>
    </row>
    <row r="28" spans="1:13">
      <c r="A28" s="4" t="s">
        <v>275</v>
      </c>
      <c r="B28" s="4">
        <v>9.4399999999999998E-2</v>
      </c>
      <c r="C28" s="4">
        <v>430</v>
      </c>
      <c r="D28" s="4">
        <v>18.05</v>
      </c>
      <c r="E28" s="4">
        <v>9.9900000000000003E-2</v>
      </c>
      <c r="F28" s="4">
        <f t="shared" si="0"/>
        <v>435.95132415254238</v>
      </c>
    </row>
    <row r="29" spans="1:13">
      <c r="A29" s="4" t="s">
        <v>274</v>
      </c>
      <c r="B29" s="4">
        <v>9.9299999999999999E-2</v>
      </c>
      <c r="C29" s="4">
        <v>418</v>
      </c>
      <c r="D29" s="4">
        <v>18.05</v>
      </c>
      <c r="E29" s="4">
        <v>9.9900000000000003E-2</v>
      </c>
      <c r="F29" s="4">
        <f t="shared" si="0"/>
        <v>402.3666163141994</v>
      </c>
    </row>
    <row r="30" spans="1:13">
      <c r="A30" s="4" t="s">
        <v>273</v>
      </c>
      <c r="B30" s="4">
        <v>0.1017</v>
      </c>
      <c r="C30" s="4">
        <v>443</v>
      </c>
      <c r="D30" s="4">
        <v>18.05</v>
      </c>
      <c r="E30" s="4">
        <v>9.9900000000000003E-2</v>
      </c>
      <c r="F30" s="4">
        <f t="shared" si="0"/>
        <v>417.42876106194694</v>
      </c>
    </row>
    <row r="31" spans="1:13">
      <c r="F31" s="4"/>
    </row>
    <row r="32" spans="1:13">
      <c r="A32" s="4" t="s">
        <v>316</v>
      </c>
      <c r="B32" s="4">
        <v>0.1016</v>
      </c>
      <c r="C32" s="4">
        <v>18</v>
      </c>
      <c r="D32" s="4">
        <v>25.5</v>
      </c>
      <c r="E32" s="4">
        <v>0.11053</v>
      </c>
      <c r="F32" s="4">
        <f t="shared" si="0"/>
        <v>-8.1592027559055129</v>
      </c>
      <c r="G32" s="4"/>
    </row>
    <row r="33" spans="1:11">
      <c r="A33" s="4" t="s">
        <v>315</v>
      </c>
      <c r="B33" s="4">
        <v>0.10349999999999999</v>
      </c>
      <c r="C33" s="4">
        <v>18</v>
      </c>
      <c r="D33" s="4">
        <v>25.5</v>
      </c>
      <c r="E33" s="4">
        <v>0.11053</v>
      </c>
      <c r="F33" s="4">
        <f t="shared" si="0"/>
        <v>-8.0094202898550737</v>
      </c>
      <c r="G33" s="4"/>
    </row>
    <row r="34" spans="1:11" s="4" customFormat="1">
      <c r="A34" s="4" t="s">
        <v>316</v>
      </c>
      <c r="B34" s="4">
        <v>0.1013</v>
      </c>
      <c r="C34" s="4">
        <v>29</v>
      </c>
      <c r="D34" s="4">
        <v>15.6</v>
      </c>
      <c r="E34" s="4">
        <v>9.7790000000000002E-2</v>
      </c>
      <c r="F34" s="4">
        <f t="shared" si="0"/>
        <v>12.935695952615992</v>
      </c>
    </row>
    <row r="35" spans="1:11" s="4" customFormat="1">
      <c r="A35" s="4" t="s">
        <v>315</v>
      </c>
      <c r="B35" s="4">
        <v>0.107</v>
      </c>
      <c r="C35" s="4">
        <v>24</v>
      </c>
      <c r="D35" s="4">
        <v>15.6</v>
      </c>
      <c r="E35" s="4">
        <v>9.7790000000000002E-2</v>
      </c>
      <c r="F35" s="4">
        <f t="shared" si="0"/>
        <v>7.6769719626168227</v>
      </c>
    </row>
    <row r="36" spans="1:11" s="4" customFormat="1">
      <c r="A36" s="4" t="s">
        <v>499</v>
      </c>
      <c r="B36" s="4">
        <v>0.1174</v>
      </c>
      <c r="C36" s="4">
        <v>30</v>
      </c>
      <c r="D36" s="4">
        <v>15.6</v>
      </c>
      <c r="E36" s="4">
        <v>9.7790000000000002E-2</v>
      </c>
      <c r="F36" s="4">
        <f t="shared" si="0"/>
        <v>11.994684838160136</v>
      </c>
    </row>
    <row r="37" spans="1:11">
      <c r="A37" s="4" t="s">
        <v>314</v>
      </c>
      <c r="B37" s="4">
        <v>0.1003</v>
      </c>
      <c r="C37" s="4">
        <v>22</v>
      </c>
      <c r="D37" s="4">
        <v>25.5</v>
      </c>
      <c r="E37" s="4">
        <v>0.11053</v>
      </c>
      <c r="F37" s="4">
        <f t="shared" si="0"/>
        <v>-3.8569790628115652</v>
      </c>
      <c r="G37" s="4"/>
    </row>
    <row r="38" spans="1:11">
      <c r="A38" s="4" t="s">
        <v>313</v>
      </c>
      <c r="B38" s="4">
        <v>0.1163</v>
      </c>
      <c r="C38" s="4">
        <v>22</v>
      </c>
      <c r="D38" s="4">
        <v>25.5</v>
      </c>
      <c r="E38" s="4">
        <v>0.11053</v>
      </c>
      <c r="F38" s="4">
        <f t="shared" si="0"/>
        <v>-3.3263542562338779</v>
      </c>
      <c r="G38" s="4"/>
    </row>
    <row r="39" spans="1:11">
      <c r="A39" s="4" t="s">
        <v>312</v>
      </c>
      <c r="B39" s="4">
        <v>0.1208</v>
      </c>
      <c r="C39" s="4">
        <v>30</v>
      </c>
      <c r="D39" s="4">
        <v>25.5</v>
      </c>
      <c r="E39" s="4">
        <v>0.11053</v>
      </c>
      <c r="F39" s="4">
        <f t="shared" si="0"/>
        <v>4.1174254966887416</v>
      </c>
      <c r="G39" s="4"/>
    </row>
    <row r="40" spans="1:11">
      <c r="A40" s="4" t="s">
        <v>311</v>
      </c>
      <c r="B40" s="4">
        <v>0.10730000000000001</v>
      </c>
      <c r="C40" s="4">
        <v>29</v>
      </c>
      <c r="D40" s="4">
        <v>25.5</v>
      </c>
      <c r="E40" s="4">
        <v>0.11053</v>
      </c>
      <c r="F40" s="4">
        <f t="shared" si="0"/>
        <v>3.6053588070829448</v>
      </c>
      <c r="G40" s="4"/>
    </row>
    <row r="41" spans="1:11">
      <c r="A41" s="4" t="s">
        <v>310</v>
      </c>
      <c r="B41" s="4">
        <v>0.12089999999999999</v>
      </c>
      <c r="C41" s="4">
        <v>36</v>
      </c>
      <c r="D41" s="4">
        <v>25.5</v>
      </c>
      <c r="E41" s="4">
        <v>0.11053</v>
      </c>
      <c r="F41" s="4">
        <f t="shared" si="0"/>
        <v>9.5993796526054602</v>
      </c>
      <c r="G41" s="4"/>
    </row>
    <row r="42" spans="1:11">
      <c r="A42" s="4" t="s">
        <v>309</v>
      </c>
      <c r="B42" s="4">
        <v>0.1181</v>
      </c>
      <c r="C42" s="4">
        <v>33</v>
      </c>
      <c r="D42" s="4">
        <v>25.5</v>
      </c>
      <c r="E42" s="4">
        <v>0.11053</v>
      </c>
      <c r="F42" s="4">
        <f t="shared" si="0"/>
        <v>7.0192633361558006</v>
      </c>
      <c r="G42" s="4"/>
    </row>
    <row r="43" spans="1:11">
      <c r="A43" s="4" t="s">
        <v>289</v>
      </c>
      <c r="B43" s="4">
        <v>0.1241</v>
      </c>
      <c r="C43" s="4">
        <v>160</v>
      </c>
      <c r="D43" s="4">
        <v>21.07</v>
      </c>
      <c r="E43" s="4">
        <v>0.11053</v>
      </c>
      <c r="F43" s="4">
        <f t="shared" si="0"/>
        <v>123.73837953263498</v>
      </c>
    </row>
    <row r="44" spans="1:11">
      <c r="A44" s="4" t="s">
        <v>290</v>
      </c>
      <c r="B44" s="4">
        <v>0.12429999999999999</v>
      </c>
      <c r="C44" s="4">
        <v>136</v>
      </c>
      <c r="D44" s="4">
        <v>21.07</v>
      </c>
      <c r="E44" s="4">
        <v>0.11053</v>
      </c>
      <c r="F44" s="4">
        <f t="shared" si="0"/>
        <v>102.19801206757845</v>
      </c>
    </row>
    <row r="46" spans="1:11">
      <c r="A46" s="4"/>
      <c r="B46" s="4" t="s">
        <v>539</v>
      </c>
      <c r="C46" s="4" t="s">
        <v>540</v>
      </c>
      <c r="D46" s="4" t="s">
        <v>541</v>
      </c>
    </row>
    <row r="47" spans="1:11" s="4" customFormat="1">
      <c r="A47" s="4">
        <v>0</v>
      </c>
      <c r="B47" s="4">
        <v>17.63</v>
      </c>
      <c r="C47" s="4">
        <v>5.05</v>
      </c>
      <c r="D47" s="4">
        <v>2.42</v>
      </c>
      <c r="F47" s="4" t="s">
        <v>539</v>
      </c>
      <c r="G47" s="4">
        <f>(B52-B47)/28</f>
        <v>19.268571428571427</v>
      </c>
      <c r="I47" s="4">
        <f>(B50-B47)/10</f>
        <v>4.391</v>
      </c>
    </row>
    <row r="48" spans="1:11">
      <c r="A48" s="4">
        <v>3</v>
      </c>
      <c r="B48" s="4">
        <v>35.630000000000003</v>
      </c>
      <c r="C48" s="4">
        <v>21.45</v>
      </c>
      <c r="D48" s="4">
        <v>3.29</v>
      </c>
      <c r="F48" s="4" t="s">
        <v>540</v>
      </c>
      <c r="G48">
        <f>(C52-C47)/28</f>
        <v>14.768928571428571</v>
      </c>
      <c r="I48">
        <f>(C50-C47)/10</f>
        <v>1.161</v>
      </c>
      <c r="K48">
        <f>(B51-B47)/14</f>
        <v>9.9035714285714285</v>
      </c>
    </row>
    <row r="49" spans="1:11">
      <c r="A49" s="4">
        <v>7</v>
      </c>
      <c r="B49" s="4">
        <v>70.87</v>
      </c>
      <c r="C49" s="4">
        <v>31.51</v>
      </c>
      <c r="D49" s="4">
        <v>0</v>
      </c>
      <c r="F49" s="4" t="s">
        <v>541</v>
      </c>
      <c r="G49">
        <f>(D52-D47)/28</f>
        <v>3.9482142857142857</v>
      </c>
      <c r="I49">
        <f>(D50-D47)/10</f>
        <v>0.14399999999999999</v>
      </c>
      <c r="K49">
        <f>(C51-C47)/14</f>
        <v>3.5635714285714286</v>
      </c>
    </row>
    <row r="50" spans="1:11">
      <c r="A50" s="4">
        <v>10</v>
      </c>
      <c r="B50" s="4">
        <v>61.54</v>
      </c>
      <c r="C50" s="4">
        <v>16.66</v>
      </c>
      <c r="D50" s="4">
        <v>3.86</v>
      </c>
      <c r="K50">
        <f>(D51-D47)/14</f>
        <v>0.42071428571428576</v>
      </c>
    </row>
    <row r="51" spans="1:11">
      <c r="A51" s="4">
        <v>14</v>
      </c>
      <c r="B51" s="4">
        <v>156.28</v>
      </c>
      <c r="C51" s="4">
        <v>54.94</v>
      </c>
      <c r="D51" s="4">
        <v>8.31</v>
      </c>
    </row>
    <row r="52" spans="1:11">
      <c r="A52" s="4">
        <v>28</v>
      </c>
      <c r="B52" s="4">
        <v>557.15</v>
      </c>
      <c r="C52" s="4">
        <v>418.58</v>
      </c>
      <c r="D52" s="4">
        <v>112.97</v>
      </c>
    </row>
    <row r="57" spans="1:11" s="4" customFormat="1"/>
    <row r="58" spans="1:11" s="4" customFormat="1"/>
    <row r="59" spans="1:11" s="4" customFormat="1"/>
    <row r="60" spans="1:11" s="4" customFormat="1"/>
    <row r="61" spans="1:11" s="4" customFormat="1"/>
    <row r="62" spans="1:11" s="4" customFormat="1"/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S84"/>
  <sheetViews>
    <sheetView tabSelected="1" topLeftCell="C1" workbookViewId="0">
      <selection activeCell="K6" sqref="K6"/>
    </sheetView>
  </sheetViews>
  <sheetFormatPr defaultRowHeight="15"/>
  <cols>
    <col min="1" max="1" width="36.85546875" customWidth="1"/>
    <col min="6" max="6" width="27.42578125" customWidth="1"/>
    <col min="11" max="11" width="13.5703125" customWidth="1"/>
    <col min="12" max="12" width="13.140625" customWidth="1"/>
    <col min="14" max="14" width="15.28515625" customWidth="1"/>
  </cols>
  <sheetData>
    <row r="1" spans="1:19" s="4" customFormat="1">
      <c r="A1" s="4" t="s">
        <v>0</v>
      </c>
      <c r="B1" s="4" t="s">
        <v>1</v>
      </c>
      <c r="C1" s="4" t="s">
        <v>317</v>
      </c>
      <c r="D1" s="4" t="s">
        <v>17</v>
      </c>
      <c r="E1" s="4" t="s">
        <v>4</v>
      </c>
      <c r="F1" s="4" t="s">
        <v>522</v>
      </c>
      <c r="J1" s="4" t="s">
        <v>551</v>
      </c>
      <c r="K1" s="4" t="s">
        <v>553</v>
      </c>
      <c r="L1" s="4" t="s">
        <v>552</v>
      </c>
    </row>
    <row r="2" spans="1:19">
      <c r="A2" s="4" t="s">
        <v>256</v>
      </c>
      <c r="B2" s="4">
        <v>0.12479999999999999</v>
      </c>
      <c r="C2" s="4">
        <v>76</v>
      </c>
      <c r="D2" s="4">
        <v>17.2</v>
      </c>
      <c r="E2" s="4">
        <v>9.9900000000000003E-2</v>
      </c>
      <c r="F2">
        <f>((C2-D2)*E2)/B2</f>
        <v>47.068269230769232</v>
      </c>
      <c r="I2" s="4">
        <v>0</v>
      </c>
      <c r="J2">
        <v>19.3</v>
      </c>
      <c r="K2">
        <v>5.81</v>
      </c>
      <c r="L2">
        <v>0</v>
      </c>
      <c r="N2" s="4" t="s">
        <v>551</v>
      </c>
      <c r="O2">
        <f>(J7-J2)/28</f>
        <v>17.191785714285714</v>
      </c>
      <c r="Q2">
        <f>(J5-J2)/10</f>
        <v>13.875</v>
      </c>
      <c r="S2">
        <f>(J6-J2)/14</f>
        <v>8.0942857142857143</v>
      </c>
    </row>
    <row r="3" spans="1:19">
      <c r="A3" s="4" t="s">
        <v>255</v>
      </c>
      <c r="B3" s="4">
        <v>0.1157</v>
      </c>
      <c r="C3" s="4">
        <v>70</v>
      </c>
      <c r="D3" s="4">
        <v>17.2</v>
      </c>
      <c r="E3" s="4">
        <v>9.9900000000000003E-2</v>
      </c>
      <c r="F3" s="4">
        <f t="shared" ref="F3:F66" si="0">((C3-D3)*E3)/B3</f>
        <v>45.589628349178916</v>
      </c>
      <c r="I3" s="4">
        <v>3</v>
      </c>
      <c r="J3">
        <v>46.33</v>
      </c>
      <c r="K3">
        <v>21.42</v>
      </c>
      <c r="L3">
        <v>7.12</v>
      </c>
      <c r="N3" s="4" t="s">
        <v>553</v>
      </c>
      <c r="O3">
        <f>(K7-K2)/28</f>
        <v>14.3125</v>
      </c>
      <c r="Q3">
        <f>(K5-K2)/10</f>
        <v>3.9790000000000001</v>
      </c>
      <c r="S3">
        <f>(K6-K2)/14</f>
        <v>3.9649999999999999</v>
      </c>
    </row>
    <row r="4" spans="1:19">
      <c r="A4" s="4" t="s">
        <v>254</v>
      </c>
      <c r="B4" s="4">
        <v>0.1132</v>
      </c>
      <c r="C4" s="4">
        <v>98</v>
      </c>
      <c r="D4" s="4">
        <v>17.2</v>
      </c>
      <c r="E4" s="4">
        <v>9.9900000000000003E-2</v>
      </c>
      <c r="F4" s="4">
        <f t="shared" si="0"/>
        <v>71.306713780918741</v>
      </c>
      <c r="I4" s="4">
        <v>7</v>
      </c>
      <c r="J4">
        <v>73.73</v>
      </c>
      <c r="K4">
        <v>45.95</v>
      </c>
      <c r="L4">
        <v>7.53</v>
      </c>
      <c r="N4" s="4" t="s">
        <v>552</v>
      </c>
      <c r="O4">
        <f>(L7-L2)/28</f>
        <v>5.1428571428571432</v>
      </c>
      <c r="Q4">
        <f>(L5-L2)/10</f>
        <v>0.52699999999999991</v>
      </c>
    </row>
    <row r="5" spans="1:19">
      <c r="A5" s="4" t="s">
        <v>253</v>
      </c>
      <c r="B5" s="4">
        <v>0.106</v>
      </c>
      <c r="C5" s="4">
        <v>98</v>
      </c>
      <c r="D5" s="4">
        <v>17.2</v>
      </c>
      <c r="E5" s="4">
        <v>9.9900000000000003E-2</v>
      </c>
      <c r="F5" s="4">
        <f t="shared" si="0"/>
        <v>76.150188679245289</v>
      </c>
      <c r="I5" s="4">
        <v>10</v>
      </c>
      <c r="J5">
        <v>158.05000000000001</v>
      </c>
      <c r="K5">
        <v>45.6</v>
      </c>
      <c r="L5">
        <v>5.27</v>
      </c>
    </row>
    <row r="6" spans="1:19">
      <c r="A6" s="4" t="s">
        <v>252</v>
      </c>
      <c r="B6" s="4">
        <v>0.13420000000000001</v>
      </c>
      <c r="C6" s="4">
        <v>210</v>
      </c>
      <c r="D6" s="4">
        <v>17.2</v>
      </c>
      <c r="E6" s="4">
        <v>9.9900000000000003E-2</v>
      </c>
      <c r="F6" s="4">
        <f t="shared" si="0"/>
        <v>143.52250372578243</v>
      </c>
      <c r="I6" s="4">
        <v>14</v>
      </c>
      <c r="J6">
        <v>132.62</v>
      </c>
      <c r="K6">
        <v>61.32</v>
      </c>
      <c r="L6">
        <v>11.43</v>
      </c>
      <c r="N6" s="4" t="s">
        <v>551</v>
      </c>
      <c r="O6">
        <f>(J13-J10)/10</f>
        <v>13.875</v>
      </c>
    </row>
    <row r="7" spans="1:19" s="4" customFormat="1">
      <c r="A7" s="4" t="s">
        <v>251</v>
      </c>
      <c r="B7" s="4">
        <v>0.10349999999999999</v>
      </c>
      <c r="C7" s="4">
        <v>196</v>
      </c>
      <c r="D7" s="4">
        <v>17.2</v>
      </c>
      <c r="E7" s="4">
        <v>9.9900000000000003E-2</v>
      </c>
      <c r="F7" s="4">
        <f t="shared" si="0"/>
        <v>172.5808695652174</v>
      </c>
      <c r="I7" s="4">
        <v>28</v>
      </c>
      <c r="J7" s="4">
        <v>500.67</v>
      </c>
      <c r="K7" s="4">
        <v>406.56</v>
      </c>
      <c r="L7" s="4">
        <v>144</v>
      </c>
      <c r="N7" s="4" t="s">
        <v>554</v>
      </c>
      <c r="O7" s="4">
        <f>(K13-K10)/10</f>
        <v>4.0060000000000002</v>
      </c>
    </row>
    <row r="8" spans="1:19">
      <c r="A8" s="4" t="s">
        <v>308</v>
      </c>
      <c r="B8" s="4">
        <v>9.4700000000000006E-2</v>
      </c>
      <c r="C8" s="4">
        <v>124</v>
      </c>
      <c r="D8" s="4">
        <v>25.5</v>
      </c>
      <c r="E8" s="4">
        <v>0.11053</v>
      </c>
      <c r="F8" s="4">
        <f t="shared" si="0"/>
        <v>114.96520591341076</v>
      </c>
      <c r="N8" s="4" t="s">
        <v>555</v>
      </c>
      <c r="O8">
        <f>(L13-L10)/10</f>
        <v>1.2949999999999999</v>
      </c>
    </row>
    <row r="9" spans="1:19">
      <c r="A9" s="4" t="s">
        <v>307</v>
      </c>
      <c r="B9" s="4">
        <v>0.1004</v>
      </c>
      <c r="C9" s="4">
        <v>162</v>
      </c>
      <c r="D9" s="4">
        <v>25.5</v>
      </c>
      <c r="E9" s="4">
        <v>0.11053</v>
      </c>
      <c r="F9" s="4">
        <f t="shared" si="0"/>
        <v>150.27236055776893</v>
      </c>
      <c r="I9" s="4"/>
      <c r="J9" s="4" t="s">
        <v>551</v>
      </c>
      <c r="K9" s="4" t="s">
        <v>554</v>
      </c>
      <c r="L9" s="4" t="s">
        <v>555</v>
      </c>
    </row>
    <row r="10" spans="1:19" s="4" customFormat="1">
      <c r="A10" s="4" t="s">
        <v>308</v>
      </c>
      <c r="B10" s="4">
        <v>0.10970000000000001</v>
      </c>
      <c r="C10" s="4">
        <v>54</v>
      </c>
      <c r="D10" s="4">
        <v>15.6</v>
      </c>
      <c r="E10" s="4">
        <v>9.7790000000000002E-2</v>
      </c>
      <c r="F10" s="4">
        <f t="shared" si="0"/>
        <v>34.230957155879665</v>
      </c>
      <c r="I10" s="4">
        <v>0</v>
      </c>
      <c r="J10" s="4">
        <v>19.3</v>
      </c>
      <c r="K10" s="4">
        <v>22.96</v>
      </c>
      <c r="L10" s="4">
        <v>20.02</v>
      </c>
      <c r="N10" s="4" t="s">
        <v>551</v>
      </c>
      <c r="O10" s="4">
        <f>(J19-J16)/10</f>
        <v>13.875</v>
      </c>
    </row>
    <row r="11" spans="1:19" s="4" customFormat="1">
      <c r="A11" s="4" t="s">
        <v>307</v>
      </c>
      <c r="B11" s="4">
        <v>0.1026</v>
      </c>
      <c r="C11" s="4">
        <v>47.8</v>
      </c>
      <c r="D11" s="4">
        <v>15.6</v>
      </c>
      <c r="E11" s="4">
        <v>9.7790000000000002E-2</v>
      </c>
      <c r="F11" s="4">
        <f t="shared" si="0"/>
        <v>30.690428849902531</v>
      </c>
      <c r="I11" s="4">
        <v>3</v>
      </c>
      <c r="J11" s="4">
        <v>46.33</v>
      </c>
      <c r="K11" s="4">
        <v>28.4</v>
      </c>
      <c r="L11" s="4">
        <v>16.59</v>
      </c>
      <c r="N11" s="4" t="s">
        <v>556</v>
      </c>
      <c r="O11" s="4">
        <f>([1]E240!C36-[1]E240!C33)/10</f>
        <v>6.7649999999999988</v>
      </c>
    </row>
    <row r="12" spans="1:19" s="4" customFormat="1">
      <c r="A12" s="4" t="s">
        <v>496</v>
      </c>
      <c r="B12" s="4">
        <v>0.1033</v>
      </c>
      <c r="C12" s="4">
        <v>50</v>
      </c>
      <c r="D12" s="4">
        <v>15.6</v>
      </c>
      <c r="E12" s="4">
        <v>9.7790000000000002E-2</v>
      </c>
      <c r="F12" s="4">
        <f t="shared" si="0"/>
        <v>32.565111326234266</v>
      </c>
      <c r="I12" s="4">
        <v>7</v>
      </c>
      <c r="J12" s="4">
        <v>73.73</v>
      </c>
      <c r="K12" s="4">
        <v>39.69</v>
      </c>
      <c r="L12" s="4">
        <v>27.55</v>
      </c>
      <c r="N12" s="4" t="s">
        <v>557</v>
      </c>
      <c r="O12" s="4">
        <f>([1]E240!C41-[1]E240!C38)/10</f>
        <v>0.95800000000000018</v>
      </c>
    </row>
    <row r="13" spans="1:19">
      <c r="A13" s="4" t="s">
        <v>306</v>
      </c>
      <c r="B13" s="4">
        <v>0.1237</v>
      </c>
      <c r="C13" s="4">
        <v>592</v>
      </c>
      <c r="D13" s="4">
        <v>25.5</v>
      </c>
      <c r="E13" s="4">
        <v>0.11053</v>
      </c>
      <c r="F13" s="4">
        <f t="shared" si="0"/>
        <v>506.18629749393693</v>
      </c>
      <c r="I13" s="4">
        <v>10</v>
      </c>
      <c r="J13">
        <v>158.05000000000001</v>
      </c>
      <c r="K13">
        <v>63.02</v>
      </c>
      <c r="L13">
        <v>32.97</v>
      </c>
    </row>
    <row r="14" spans="1:19">
      <c r="A14" s="4" t="s">
        <v>305</v>
      </c>
      <c r="B14" s="4">
        <v>0.1086</v>
      </c>
      <c r="C14" s="4">
        <v>512</v>
      </c>
      <c r="D14" s="4">
        <v>25.5</v>
      </c>
      <c r="E14" s="4">
        <v>0.11053</v>
      </c>
      <c r="F14" s="4">
        <f t="shared" si="0"/>
        <v>495.14590239410683</v>
      </c>
      <c r="I14" s="4"/>
    </row>
    <row r="15" spans="1:19">
      <c r="F15" s="4"/>
      <c r="I15" s="4"/>
      <c r="J15" s="4" t="s">
        <v>551</v>
      </c>
    </row>
    <row r="16" spans="1:19">
      <c r="A16" s="4" t="s">
        <v>250</v>
      </c>
      <c r="B16" s="4">
        <v>0.1348</v>
      </c>
      <c r="C16" s="4">
        <v>66</v>
      </c>
      <c r="D16" s="4">
        <v>17.2</v>
      </c>
      <c r="E16" s="4">
        <v>9.9900000000000003E-2</v>
      </c>
      <c r="F16" s="4">
        <f t="shared" si="0"/>
        <v>36.165578635014832</v>
      </c>
      <c r="I16" s="4">
        <v>0</v>
      </c>
      <c r="J16" s="4">
        <v>19.3</v>
      </c>
    </row>
    <row r="17" spans="1:10">
      <c r="A17" s="4" t="s">
        <v>249</v>
      </c>
      <c r="B17" s="4">
        <v>0.10879999999999999</v>
      </c>
      <c r="C17" s="4">
        <v>62</v>
      </c>
      <c r="D17" s="4">
        <v>17.2</v>
      </c>
      <c r="E17" s="4">
        <v>9.9900000000000003E-2</v>
      </c>
      <c r="F17" s="4">
        <f t="shared" si="0"/>
        <v>41.135294117647057</v>
      </c>
      <c r="I17" s="4">
        <v>3</v>
      </c>
      <c r="J17" s="4">
        <v>46.33</v>
      </c>
    </row>
    <row r="18" spans="1:10" s="4" customFormat="1">
      <c r="A18" s="4" t="s">
        <v>250</v>
      </c>
      <c r="B18" s="4">
        <v>0.10199999999999999</v>
      </c>
      <c r="C18" s="4">
        <v>24.2</v>
      </c>
      <c r="D18" s="4">
        <v>15.6</v>
      </c>
      <c r="E18" s="4">
        <v>9.7790000000000002E-2</v>
      </c>
      <c r="F18" s="4">
        <f t="shared" si="0"/>
        <v>8.2450392156862744</v>
      </c>
      <c r="I18" s="4">
        <v>7</v>
      </c>
      <c r="J18" s="4">
        <v>73.73</v>
      </c>
    </row>
    <row r="19" spans="1:10" s="4" customFormat="1">
      <c r="A19" s="4" t="s">
        <v>249</v>
      </c>
      <c r="B19" s="4">
        <v>0.1178</v>
      </c>
      <c r="C19" s="4">
        <v>27.2</v>
      </c>
      <c r="D19" s="4">
        <v>15.6</v>
      </c>
      <c r="E19" s="4">
        <v>9.7790000000000002E-2</v>
      </c>
      <c r="F19" s="4">
        <f t="shared" si="0"/>
        <v>9.6295755517826809</v>
      </c>
      <c r="I19" s="4">
        <v>10</v>
      </c>
      <c r="J19" s="4">
        <v>158.05000000000001</v>
      </c>
    </row>
    <row r="20" spans="1:10" s="4" customFormat="1">
      <c r="A20" s="4" t="s">
        <v>497</v>
      </c>
      <c r="B20" s="4">
        <v>0.1017</v>
      </c>
      <c r="C20" s="4">
        <v>28</v>
      </c>
      <c r="D20" s="4">
        <v>15.6</v>
      </c>
      <c r="E20" s="4">
        <v>9.7790000000000002E-2</v>
      </c>
      <c r="F20" s="4">
        <f t="shared" si="0"/>
        <v>11.923264503441494</v>
      </c>
    </row>
    <row r="21" spans="1:10">
      <c r="A21" s="4" t="s">
        <v>248</v>
      </c>
      <c r="B21" s="4">
        <v>0.1</v>
      </c>
      <c r="C21" s="4">
        <v>82</v>
      </c>
      <c r="D21" s="4">
        <v>17.2</v>
      </c>
      <c r="E21" s="4">
        <v>9.9900000000000003E-2</v>
      </c>
      <c r="F21" s="4">
        <f t="shared" si="0"/>
        <v>64.735199999999992</v>
      </c>
    </row>
    <row r="22" spans="1:10">
      <c r="A22" s="4" t="s">
        <v>247</v>
      </c>
      <c r="B22" s="4">
        <v>0.10589999999999999</v>
      </c>
      <c r="C22" s="4">
        <v>46</v>
      </c>
      <c r="D22" s="4">
        <v>17.2</v>
      </c>
      <c r="E22" s="4">
        <v>9.9900000000000003E-2</v>
      </c>
      <c r="F22" s="4">
        <f t="shared" si="0"/>
        <v>27.168271954674225</v>
      </c>
    </row>
    <row r="23" spans="1:10">
      <c r="A23" s="4" t="s">
        <v>246</v>
      </c>
      <c r="B23" s="4">
        <v>0.1178</v>
      </c>
      <c r="C23" s="4">
        <v>70</v>
      </c>
      <c r="D23" s="4">
        <v>17.2</v>
      </c>
      <c r="E23" s="4">
        <v>9.9900000000000003E-2</v>
      </c>
      <c r="F23" s="4">
        <f t="shared" si="0"/>
        <v>44.776910016977929</v>
      </c>
    </row>
    <row r="24" spans="1:10">
      <c r="A24" s="4" t="s">
        <v>245</v>
      </c>
      <c r="B24" s="4">
        <v>0.1007</v>
      </c>
      <c r="C24" s="4">
        <v>64</v>
      </c>
      <c r="D24" s="4">
        <v>17.2</v>
      </c>
      <c r="E24" s="4">
        <v>9.9900000000000003E-2</v>
      </c>
      <c r="F24" s="4">
        <f t="shared" si="0"/>
        <v>46.42820258192652</v>
      </c>
    </row>
    <row r="25" spans="1:10">
      <c r="A25" s="4" t="s">
        <v>33</v>
      </c>
      <c r="B25" s="4">
        <v>0.1149</v>
      </c>
      <c r="C25" s="4">
        <v>93</v>
      </c>
      <c r="D25" s="4">
        <v>25.5</v>
      </c>
      <c r="E25" s="4">
        <v>0.11053</v>
      </c>
      <c r="F25" s="4">
        <f t="shared" si="0"/>
        <v>64.932767624020883</v>
      </c>
    </row>
    <row r="26" spans="1:10">
      <c r="A26" s="4" t="s">
        <v>37</v>
      </c>
      <c r="B26" s="4">
        <v>0.1152</v>
      </c>
      <c r="C26" s="4">
        <v>90</v>
      </c>
      <c r="D26" s="4">
        <v>25.5</v>
      </c>
      <c r="E26" s="4">
        <v>0.11053</v>
      </c>
      <c r="F26" s="4">
        <f t="shared" si="0"/>
        <v>61.88528645833334</v>
      </c>
    </row>
    <row r="27" spans="1:10">
      <c r="A27" s="4" t="s">
        <v>304</v>
      </c>
      <c r="B27" s="4">
        <v>0.1103</v>
      </c>
      <c r="C27" s="4">
        <v>420</v>
      </c>
      <c r="D27" s="4">
        <v>25.5</v>
      </c>
      <c r="E27" s="4">
        <v>0.11053</v>
      </c>
      <c r="F27" s="4">
        <f t="shared" si="0"/>
        <v>395.32262012692655</v>
      </c>
    </row>
    <row r="28" spans="1:10">
      <c r="A28" s="4" t="s">
        <v>303</v>
      </c>
      <c r="B28" s="4">
        <v>0.12130000000000001</v>
      </c>
      <c r="C28" s="4">
        <v>484</v>
      </c>
      <c r="D28" s="4">
        <v>25.5</v>
      </c>
      <c r="E28" s="4">
        <v>0.11053</v>
      </c>
      <c r="F28" s="4">
        <f t="shared" si="0"/>
        <v>417.79064303380045</v>
      </c>
    </row>
    <row r="29" spans="1:10">
      <c r="F29" s="4"/>
    </row>
    <row r="30" spans="1:10">
      <c r="A30" s="4" t="s">
        <v>244</v>
      </c>
      <c r="B30" s="4">
        <v>8.8599999999999998E-2</v>
      </c>
      <c r="C30" s="4">
        <v>24</v>
      </c>
      <c r="D30" s="4">
        <v>17.2</v>
      </c>
      <c r="E30" s="4">
        <v>9.9900000000000003E-2</v>
      </c>
      <c r="F30" s="4">
        <f t="shared" si="0"/>
        <v>7.6672686230248308</v>
      </c>
    </row>
    <row r="31" spans="1:10">
      <c r="A31" s="4" t="s">
        <v>243</v>
      </c>
      <c r="B31" s="4">
        <v>0.10349999999999999</v>
      </c>
      <c r="C31" s="4">
        <v>24</v>
      </c>
      <c r="D31" s="4">
        <v>17.2</v>
      </c>
      <c r="E31" s="4">
        <v>9.9900000000000003E-2</v>
      </c>
      <c r="F31" s="4">
        <f t="shared" si="0"/>
        <v>6.5634782608695659</v>
      </c>
    </row>
    <row r="32" spans="1:10">
      <c r="A32" s="4" t="s">
        <v>242</v>
      </c>
      <c r="B32" s="4">
        <v>0.10929999999999999</v>
      </c>
      <c r="C32" s="4">
        <v>28</v>
      </c>
      <c r="D32" s="4">
        <v>17.2</v>
      </c>
      <c r="E32" s="4">
        <v>9.9900000000000003E-2</v>
      </c>
      <c r="F32" s="4">
        <f t="shared" si="0"/>
        <v>9.8711802378774038</v>
      </c>
    </row>
    <row r="33" spans="1:6">
      <c r="A33" s="4" t="s">
        <v>241</v>
      </c>
      <c r="B33" s="4">
        <v>0.13089999999999999</v>
      </c>
      <c r="C33" s="4">
        <v>24</v>
      </c>
      <c r="D33" s="4">
        <v>17.2</v>
      </c>
      <c r="E33" s="4">
        <v>9.9900000000000003E-2</v>
      </c>
      <c r="F33" s="4">
        <f t="shared" si="0"/>
        <v>5.1896103896103902</v>
      </c>
    </row>
    <row r="34" spans="1:6">
      <c r="A34" s="4" t="s">
        <v>240</v>
      </c>
      <c r="B34" s="4">
        <v>0.10780000000000001</v>
      </c>
      <c r="C34" s="4">
        <v>24</v>
      </c>
      <c r="D34" s="4">
        <v>17.2</v>
      </c>
      <c r="E34" s="4">
        <v>9.9900000000000003E-2</v>
      </c>
      <c r="F34" s="4">
        <f t="shared" si="0"/>
        <v>6.3016697588126158</v>
      </c>
    </row>
    <row r="35" spans="1:6">
      <c r="A35" s="4" t="s">
        <v>239</v>
      </c>
      <c r="B35" s="4">
        <v>0.1134</v>
      </c>
      <c r="C35" s="4">
        <v>22</v>
      </c>
      <c r="D35" s="4">
        <v>17.2</v>
      </c>
      <c r="E35" s="4">
        <v>9.9900000000000003E-2</v>
      </c>
      <c r="F35" s="4">
        <f t="shared" si="0"/>
        <v>4.2285714285714286</v>
      </c>
    </row>
    <row r="36" spans="1:6">
      <c r="A36" s="4" t="s">
        <v>302</v>
      </c>
      <c r="B36" s="4">
        <v>8.2600000000000007E-2</v>
      </c>
      <c r="C36" s="4">
        <v>34</v>
      </c>
      <c r="D36" s="4">
        <v>25.5</v>
      </c>
      <c r="E36" s="4">
        <v>0.11053</v>
      </c>
      <c r="F36" s="4">
        <f t="shared" si="0"/>
        <v>11.374152542372881</v>
      </c>
    </row>
    <row r="37" spans="1:6">
      <c r="A37" s="4" t="s">
        <v>301</v>
      </c>
      <c r="B37" s="4">
        <v>0.1203</v>
      </c>
      <c r="C37" s="4">
        <v>38</v>
      </c>
      <c r="D37" s="4">
        <v>25.5</v>
      </c>
      <c r="E37" s="4">
        <v>0.11053</v>
      </c>
      <c r="F37" s="4">
        <f t="shared" si="0"/>
        <v>11.484829592684955</v>
      </c>
    </row>
    <row r="38" spans="1:6">
      <c r="A38" s="4" t="s">
        <v>88</v>
      </c>
      <c r="B38" s="4">
        <v>0.1085</v>
      </c>
      <c r="C38" s="4">
        <v>176</v>
      </c>
      <c r="D38" s="4">
        <v>25.5</v>
      </c>
      <c r="E38" s="4">
        <v>0.11053</v>
      </c>
      <c r="F38" s="4">
        <f t="shared" si="0"/>
        <v>153.31580645161293</v>
      </c>
    </row>
    <row r="39" spans="1:6">
      <c r="A39" s="4" t="s">
        <v>87</v>
      </c>
      <c r="B39" s="4">
        <v>0.1087</v>
      </c>
      <c r="C39" s="4">
        <v>154</v>
      </c>
      <c r="D39" s="4">
        <v>25.5</v>
      </c>
      <c r="E39" s="4">
        <v>0.11053</v>
      </c>
      <c r="F39" s="4">
        <f t="shared" si="0"/>
        <v>130.66333946642135</v>
      </c>
    </row>
    <row r="40" spans="1:6" s="4" customFormat="1">
      <c r="A40" s="4" t="s">
        <v>88</v>
      </c>
      <c r="B40" s="4">
        <v>0.1075</v>
      </c>
      <c r="C40" s="4">
        <v>172</v>
      </c>
      <c r="D40" s="4">
        <v>14.6</v>
      </c>
      <c r="E40" s="4">
        <v>9.9900000000000003E-2</v>
      </c>
      <c r="F40" s="4">
        <f t="shared" si="0"/>
        <v>146.27218604651165</v>
      </c>
    </row>
    <row r="41" spans="1:6" s="4" customFormat="1">
      <c r="A41" s="4" t="s">
        <v>87</v>
      </c>
      <c r="B41" s="4">
        <v>0.1138</v>
      </c>
      <c r="C41" s="4">
        <v>182</v>
      </c>
      <c r="D41" s="4">
        <v>14.6</v>
      </c>
      <c r="E41" s="4">
        <v>9.9900000000000003E-2</v>
      </c>
      <c r="F41" s="4">
        <f t="shared" si="0"/>
        <v>146.95307557117749</v>
      </c>
    </row>
    <row r="42" spans="1:6" s="4" customFormat="1"/>
    <row r="43" spans="1:6">
      <c r="A43" s="4" t="s">
        <v>500</v>
      </c>
      <c r="B43">
        <v>0.1187</v>
      </c>
      <c r="C43">
        <v>50</v>
      </c>
      <c r="D43">
        <v>13.4</v>
      </c>
      <c r="E43">
        <v>9.3030000000000002E-2</v>
      </c>
      <c r="F43" s="4">
        <f t="shared" si="0"/>
        <v>28.684903117101939</v>
      </c>
    </row>
    <row r="44" spans="1:6">
      <c r="A44" s="4" t="s">
        <v>502</v>
      </c>
      <c r="B44">
        <v>0.12039999999999999</v>
      </c>
      <c r="C44">
        <v>50</v>
      </c>
      <c r="D44">
        <v>13.4</v>
      </c>
      <c r="E44">
        <v>9.3030000000000002E-2</v>
      </c>
      <c r="F44" s="4">
        <f t="shared" si="0"/>
        <v>28.279883720930236</v>
      </c>
    </row>
    <row r="45" spans="1:6">
      <c r="A45" s="4" t="s">
        <v>503</v>
      </c>
      <c r="B45">
        <v>0.1167</v>
      </c>
      <c r="C45">
        <v>64</v>
      </c>
      <c r="D45">
        <v>14.1</v>
      </c>
      <c r="E45">
        <v>9.3030000000000002E-2</v>
      </c>
      <c r="F45" s="4">
        <f t="shared" si="0"/>
        <v>39.778894601542419</v>
      </c>
    </row>
    <row r="46" spans="1:6">
      <c r="A46" s="4" t="s">
        <v>504</v>
      </c>
      <c r="B46">
        <v>0.10780000000000001</v>
      </c>
      <c r="C46">
        <v>60</v>
      </c>
      <c r="D46" s="4">
        <v>14.1</v>
      </c>
      <c r="E46" s="4">
        <v>9.3030000000000002E-2</v>
      </c>
      <c r="F46" s="4">
        <f t="shared" si="0"/>
        <v>39.611103896103891</v>
      </c>
    </row>
    <row r="47" spans="1:6">
      <c r="A47" s="4" t="s">
        <v>505</v>
      </c>
      <c r="B47">
        <v>0.12180000000000001</v>
      </c>
      <c r="C47">
        <v>90</v>
      </c>
      <c r="D47" s="4">
        <v>14.1</v>
      </c>
      <c r="E47" s="4">
        <v>9.3030000000000002E-2</v>
      </c>
      <c r="F47" s="4">
        <f t="shared" si="0"/>
        <v>57.971896551724136</v>
      </c>
    </row>
    <row r="48" spans="1:6">
      <c r="A48" s="4" t="s">
        <v>506</v>
      </c>
      <c r="B48">
        <v>0.10920000000000001</v>
      </c>
      <c r="C48">
        <v>94</v>
      </c>
      <c r="D48" s="4">
        <v>14.1</v>
      </c>
      <c r="E48" s="4">
        <v>9.3030000000000002E-2</v>
      </c>
      <c r="F48" s="4">
        <f t="shared" si="0"/>
        <v>68.06865384615385</v>
      </c>
    </row>
    <row r="49" spans="1:6">
      <c r="F49" s="4"/>
    </row>
    <row r="50" spans="1:6">
      <c r="A50" s="4" t="s">
        <v>507</v>
      </c>
      <c r="B50">
        <v>0.1283</v>
      </c>
      <c r="C50">
        <v>38</v>
      </c>
      <c r="D50" s="4">
        <v>14.1</v>
      </c>
      <c r="E50" s="4">
        <v>9.3030000000000002E-2</v>
      </c>
      <c r="F50" s="4">
        <f t="shared" si="0"/>
        <v>17.3298285268901</v>
      </c>
    </row>
    <row r="51" spans="1:6">
      <c r="A51" s="4" t="s">
        <v>508</v>
      </c>
      <c r="B51">
        <v>0.105</v>
      </c>
      <c r="C51">
        <v>32</v>
      </c>
      <c r="D51" s="4">
        <v>14.1</v>
      </c>
      <c r="E51" s="4">
        <v>9.3030000000000002E-2</v>
      </c>
      <c r="F51" s="4">
        <f t="shared" si="0"/>
        <v>15.859399999999999</v>
      </c>
    </row>
    <row r="52" spans="1:6">
      <c r="A52" s="4" t="s">
        <v>509</v>
      </c>
      <c r="B52">
        <v>0.1163</v>
      </c>
      <c r="C52">
        <v>48</v>
      </c>
      <c r="D52" s="4">
        <v>14.1</v>
      </c>
      <c r="E52" s="4">
        <v>9.3030000000000002E-2</v>
      </c>
      <c r="F52" s="4">
        <f t="shared" si="0"/>
        <v>27.117085124677558</v>
      </c>
    </row>
    <row r="53" spans="1:6">
      <c r="A53" s="4" t="s">
        <v>510</v>
      </c>
      <c r="B53">
        <v>0.126</v>
      </c>
      <c r="C53">
        <v>52</v>
      </c>
      <c r="D53" s="4">
        <v>14.1</v>
      </c>
      <c r="E53" s="4">
        <v>9.3030000000000002E-2</v>
      </c>
      <c r="F53" s="4">
        <f t="shared" si="0"/>
        <v>27.982833333333335</v>
      </c>
    </row>
    <row r="54" spans="1:6">
      <c r="A54" s="4" t="s">
        <v>511</v>
      </c>
      <c r="B54">
        <v>0.12520000000000001</v>
      </c>
      <c r="C54">
        <v>54</v>
      </c>
      <c r="D54" s="4">
        <v>14.1</v>
      </c>
      <c r="E54" s="4">
        <v>9.3030000000000002E-2</v>
      </c>
      <c r="F54" s="4">
        <f t="shared" si="0"/>
        <v>29.647739616613418</v>
      </c>
    </row>
    <row r="55" spans="1:6">
      <c r="A55" s="4" t="s">
        <v>512</v>
      </c>
      <c r="B55">
        <v>0.1023</v>
      </c>
      <c r="C55">
        <v>54</v>
      </c>
      <c r="D55" s="4">
        <v>14.1</v>
      </c>
      <c r="E55" s="4">
        <v>9.3030000000000002E-2</v>
      </c>
      <c r="F55" s="4">
        <f t="shared" si="0"/>
        <v>36.284428152492666</v>
      </c>
    </row>
    <row r="56" spans="1:6">
      <c r="F56" s="4"/>
    </row>
    <row r="57" spans="1:6">
      <c r="A57" s="4" t="s">
        <v>513</v>
      </c>
      <c r="B57">
        <v>0.12909999999999999</v>
      </c>
      <c r="C57">
        <v>52</v>
      </c>
      <c r="D57" s="4">
        <v>14.1</v>
      </c>
      <c r="E57" s="4">
        <v>9.3030000000000002E-2</v>
      </c>
      <c r="F57" s="4">
        <f t="shared" si="0"/>
        <v>27.310898528272659</v>
      </c>
    </row>
    <row r="58" spans="1:6">
      <c r="A58" s="4" t="s">
        <v>501</v>
      </c>
      <c r="B58">
        <v>9.9599999999999994E-2</v>
      </c>
      <c r="C58">
        <v>46</v>
      </c>
      <c r="D58" s="4">
        <v>14.1</v>
      </c>
      <c r="E58" s="4">
        <v>9.3030000000000002E-2</v>
      </c>
      <c r="F58" s="4">
        <f t="shared" si="0"/>
        <v>29.795753012048195</v>
      </c>
    </row>
    <row r="59" spans="1:6">
      <c r="A59" s="4" t="s">
        <v>514</v>
      </c>
      <c r="B59">
        <v>0.1047</v>
      </c>
      <c r="C59">
        <v>70</v>
      </c>
      <c r="D59" s="4">
        <v>14.1</v>
      </c>
      <c r="E59" s="4">
        <v>9.3030000000000002E-2</v>
      </c>
      <c r="F59" s="4">
        <f t="shared" si="0"/>
        <v>49.669312320916902</v>
      </c>
    </row>
    <row r="60" spans="1:6">
      <c r="A60" s="4" t="s">
        <v>515</v>
      </c>
      <c r="B60">
        <v>0.1052</v>
      </c>
      <c r="C60">
        <v>70</v>
      </c>
      <c r="D60" s="4">
        <v>14.1</v>
      </c>
      <c r="E60" s="4">
        <v>9.3030000000000002E-2</v>
      </c>
      <c r="F60" s="4">
        <f t="shared" si="0"/>
        <v>49.433241444866916</v>
      </c>
    </row>
    <row r="61" spans="1:6">
      <c r="A61" s="4" t="s">
        <v>516</v>
      </c>
      <c r="B61">
        <v>0.1326</v>
      </c>
      <c r="C61">
        <v>144</v>
      </c>
      <c r="D61" s="4">
        <v>14.1</v>
      </c>
      <c r="E61" s="4">
        <v>9.3030000000000002E-2</v>
      </c>
      <c r="F61" s="4">
        <f t="shared" si="0"/>
        <v>91.135723981900455</v>
      </c>
    </row>
    <row r="62" spans="1:6">
      <c r="A62" s="4" t="s">
        <v>517</v>
      </c>
      <c r="B62">
        <v>0.1176</v>
      </c>
      <c r="C62">
        <v>126</v>
      </c>
      <c r="D62" s="4">
        <v>14.1</v>
      </c>
      <c r="E62" s="4">
        <v>9.3030000000000002E-2</v>
      </c>
      <c r="F62" s="4">
        <f t="shared" si="0"/>
        <v>88.520892857142854</v>
      </c>
    </row>
    <row r="63" spans="1:6">
      <c r="F63" s="4"/>
    </row>
    <row r="64" spans="1:6" s="4" customFormat="1">
      <c r="A64" s="4" t="s">
        <v>212</v>
      </c>
      <c r="B64" s="4">
        <v>9.9000000000000005E-2</v>
      </c>
      <c r="C64" s="4">
        <v>26</v>
      </c>
      <c r="D64" s="4">
        <v>13.95</v>
      </c>
      <c r="E64" s="4">
        <v>9.3030000000000002E-2</v>
      </c>
      <c r="F64" s="4">
        <f t="shared" si="0"/>
        <v>11.323348484848484</v>
      </c>
    </row>
    <row r="65" spans="1:6" s="4" customFormat="1">
      <c r="A65" s="4" t="s">
        <v>211</v>
      </c>
      <c r="B65" s="4">
        <v>0.1234</v>
      </c>
      <c r="C65" s="4">
        <v>26</v>
      </c>
      <c r="D65" s="4">
        <v>13.95</v>
      </c>
      <c r="E65" s="4">
        <v>9.3030000000000002E-2</v>
      </c>
      <c r="F65" s="4">
        <f t="shared" si="0"/>
        <v>9.0843719611021072</v>
      </c>
    </row>
    <row r="66" spans="1:6" s="4" customFormat="1">
      <c r="A66" s="4" t="s">
        <v>210</v>
      </c>
      <c r="B66" s="4">
        <v>7.3400000000000007E-2</v>
      </c>
      <c r="C66" s="4">
        <v>34</v>
      </c>
      <c r="D66" s="4">
        <v>13.95</v>
      </c>
      <c r="E66" s="4">
        <v>9.3030000000000002E-2</v>
      </c>
      <c r="F66" s="4">
        <f t="shared" si="0"/>
        <v>25.412145776566756</v>
      </c>
    </row>
    <row r="67" spans="1:6" s="4" customFormat="1">
      <c r="A67" s="4" t="s">
        <v>209</v>
      </c>
      <c r="B67" s="4">
        <v>0.12690000000000001</v>
      </c>
      <c r="C67" s="4">
        <v>40</v>
      </c>
      <c r="D67" s="4">
        <v>13.95</v>
      </c>
      <c r="E67" s="4">
        <v>9.3030000000000002E-2</v>
      </c>
      <c r="F67" s="4">
        <f t="shared" ref="F67:F69" si="1">((C67-D67)*E67)/B67</f>
        <v>19.097174940898341</v>
      </c>
    </row>
    <row r="68" spans="1:6">
      <c r="A68" s="4" t="s">
        <v>208</v>
      </c>
      <c r="B68" s="4">
        <v>9.1399999999999995E-2</v>
      </c>
      <c r="C68" s="4">
        <v>46</v>
      </c>
      <c r="D68" s="4">
        <v>13.95</v>
      </c>
      <c r="E68" s="4">
        <v>9.3030000000000002E-2</v>
      </c>
      <c r="F68" s="4">
        <f t="shared" si="1"/>
        <v>32.621570021881837</v>
      </c>
    </row>
    <row r="69" spans="1:6">
      <c r="A69" s="4" t="s">
        <v>207</v>
      </c>
      <c r="B69" s="4">
        <v>0.13700000000000001</v>
      </c>
      <c r="C69" s="4">
        <v>48</v>
      </c>
      <c r="D69" s="4">
        <v>13.95</v>
      </c>
      <c r="E69" s="4">
        <v>9.3030000000000002E-2</v>
      </c>
      <c r="F69" s="4">
        <f t="shared" si="1"/>
        <v>23.121689781021896</v>
      </c>
    </row>
    <row r="73" spans="1:6" s="4" customFormat="1" ht="15.75">
      <c r="A73" s="6" t="s">
        <v>523</v>
      </c>
      <c r="B73" s="5">
        <v>0.57299999999999995</v>
      </c>
    </row>
    <row r="83" s="4" customFormat="1"/>
    <row r="84" s="4" customFormat="1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Sheet1</vt:lpstr>
      <vt:lpstr>Sheet2</vt:lpstr>
      <vt:lpstr>Sheet3</vt:lpstr>
      <vt:lpstr>Sheet4</vt:lpstr>
      <vt:lpstr>Sheet5</vt:lpstr>
      <vt:lpstr>H1</vt:lpstr>
      <vt:lpstr>E187</vt:lpstr>
      <vt:lpstr>E239</vt:lpstr>
      <vt:lpstr>E240</vt:lpstr>
      <vt:lpstr>Low temp 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2014-06-08T20:32:17Z</dcterms:created>
  <dcterms:modified xsi:type="dcterms:W3CDTF">2016-07-28T21:09:45Z</dcterms:modified>
</cp:coreProperties>
</file>