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9075" windowHeight="7425" tabRatio="781" firstSheet="1" activeTab="1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21" r:id="rId11"/>
    <sheet name="12" sheetId="27" r:id="rId12"/>
    <sheet name="Rigid compare" sheetId="12" r:id="rId13"/>
    <sheet name="Rigid by weight" sheetId="17" r:id="rId14"/>
    <sheet name="Dyn compare " sheetId="13" r:id="rId15"/>
    <sheet name="Dyn by weight" sheetId="18" r:id="rId16"/>
  </sheets>
  <calcPr calcId="125725"/>
</workbook>
</file>

<file path=xl/calcChain.xml><?xml version="1.0" encoding="utf-8"?>
<calcChain xmlns="http://schemas.openxmlformats.org/spreadsheetml/2006/main">
  <c r="E42" i="10"/>
  <c r="E41"/>
  <c r="D42"/>
  <c r="D41"/>
  <c r="C42"/>
  <c r="C41"/>
  <c r="C32"/>
  <c r="AH16" i="12" l="1"/>
  <c r="AI16"/>
  <c r="AH23"/>
  <c r="AI23"/>
  <c r="AH38"/>
  <c r="AI38"/>
  <c r="N11" i="13"/>
  <c r="N12"/>
  <c r="N13"/>
  <c r="N14"/>
  <c r="N15"/>
  <c r="N16"/>
  <c r="N17"/>
  <c r="N18"/>
  <c r="N19"/>
  <c r="N20"/>
  <c r="N21"/>
  <c r="N23"/>
  <c r="N24"/>
  <c r="N25"/>
  <c r="N26"/>
  <c r="N27"/>
  <c r="N28"/>
  <c r="N30"/>
  <c r="N31"/>
  <c r="N32"/>
  <c r="N33"/>
  <c r="N34"/>
  <c r="N35"/>
  <c r="N36"/>
  <c r="N37"/>
  <c r="N39"/>
  <c r="N40"/>
  <c r="N41"/>
  <c r="N42"/>
  <c r="N43"/>
  <c r="N44"/>
  <c r="N45"/>
  <c r="N46"/>
  <c r="N47"/>
  <c r="N48"/>
  <c r="N10"/>
  <c r="N10" i="18" l="1"/>
  <c r="AH10" s="1"/>
  <c r="M11"/>
  <c r="AG17" s="1"/>
  <c r="N11"/>
  <c r="AH17" s="1"/>
  <c r="M12"/>
  <c r="AG11" s="1"/>
  <c r="N12"/>
  <c r="AH11" s="1"/>
  <c r="M13"/>
  <c r="AG18" s="1"/>
  <c r="N13"/>
  <c r="AH18" s="1"/>
  <c r="M14"/>
  <c r="AG12" s="1"/>
  <c r="N14"/>
  <c r="AH12" s="1"/>
  <c r="M15"/>
  <c r="AG19" s="1"/>
  <c r="N15"/>
  <c r="AH19" s="1"/>
  <c r="M16"/>
  <c r="AG13" s="1"/>
  <c r="N16"/>
  <c r="AH13" s="1"/>
  <c r="M17"/>
  <c r="AG20" s="1"/>
  <c r="N17"/>
  <c r="AH20" s="1"/>
  <c r="M18"/>
  <c r="AG14" s="1"/>
  <c r="N18"/>
  <c r="AH14" s="1"/>
  <c r="M19"/>
  <c r="AG21" s="1"/>
  <c r="N19"/>
  <c r="AH21" s="1"/>
  <c r="M20"/>
  <c r="AG15" s="1"/>
  <c r="N20"/>
  <c r="AH15" s="1"/>
  <c r="M21"/>
  <c r="AG22" s="1"/>
  <c r="N21"/>
  <c r="AH22" s="1"/>
  <c r="M23"/>
  <c r="AG24" s="1"/>
  <c r="N23"/>
  <c r="AH24" s="1"/>
  <c r="M24"/>
  <c r="AG27" s="1"/>
  <c r="N24"/>
  <c r="AH27" s="1"/>
  <c r="M25"/>
  <c r="AG25" s="1"/>
  <c r="N25"/>
  <c r="AH25" s="1"/>
  <c r="M26"/>
  <c r="AG28" s="1"/>
  <c r="N26"/>
  <c r="AH28" s="1"/>
  <c r="M27"/>
  <c r="AG26" s="1"/>
  <c r="N27"/>
  <c r="AH26" s="1"/>
  <c r="M28"/>
  <c r="AG29" s="1"/>
  <c r="N28"/>
  <c r="AH29" s="1"/>
  <c r="M30"/>
  <c r="AG30" s="1"/>
  <c r="N30"/>
  <c r="AH30" s="1"/>
  <c r="M31"/>
  <c r="AG34" s="1"/>
  <c r="N31"/>
  <c r="AH34" s="1"/>
  <c r="M32"/>
  <c r="AG31" s="1"/>
  <c r="N32"/>
  <c r="AH31" s="1"/>
  <c r="M33"/>
  <c r="AG35" s="1"/>
  <c r="N33"/>
  <c r="AH35" s="1"/>
  <c r="M34"/>
  <c r="AG32" s="1"/>
  <c r="N34"/>
  <c r="AH32" s="1"/>
  <c r="M35"/>
  <c r="AG36" s="1"/>
  <c r="N35"/>
  <c r="AH36" s="1"/>
  <c r="M36"/>
  <c r="AG33" s="1"/>
  <c r="N36"/>
  <c r="AH33" s="1"/>
  <c r="M37"/>
  <c r="AG37" s="1"/>
  <c r="N37"/>
  <c r="AH37" s="1"/>
  <c r="M39"/>
  <c r="AG39" s="1"/>
  <c r="N39"/>
  <c r="AH39" s="1"/>
  <c r="M40"/>
  <c r="AG43" s="1"/>
  <c r="N40"/>
  <c r="AH43" s="1"/>
  <c r="M41"/>
  <c r="AG40" s="1"/>
  <c r="N41"/>
  <c r="AH40" s="1"/>
  <c r="M42"/>
  <c r="AG44" s="1"/>
  <c r="N42"/>
  <c r="AH44" s="1"/>
  <c r="M43"/>
  <c r="AG41" s="1"/>
  <c r="N43"/>
  <c r="AH41" s="1"/>
  <c r="M44"/>
  <c r="AG45" s="1"/>
  <c r="N44"/>
  <c r="AH45" s="1"/>
  <c r="M45"/>
  <c r="AG42" s="1"/>
  <c r="N45"/>
  <c r="AH42" s="1"/>
  <c r="M46"/>
  <c r="AG46" s="1"/>
  <c r="N46"/>
  <c r="AH46" s="1"/>
  <c r="M47"/>
  <c r="AG47" s="1"/>
  <c r="N47"/>
  <c r="AH47" s="1"/>
  <c r="M48"/>
  <c r="AG48" s="1"/>
  <c r="N48"/>
  <c r="AH48" s="1"/>
  <c r="M49"/>
  <c r="AG49" s="1"/>
  <c r="N49"/>
  <c r="AH49" s="1"/>
  <c r="M50"/>
  <c r="AG50" s="1"/>
  <c r="N50"/>
  <c r="AH50" s="1"/>
  <c r="M10"/>
  <c r="AG10" s="1"/>
  <c r="AJ16" i="13"/>
  <c r="AJ23"/>
  <c r="AJ38"/>
  <c r="AG17"/>
  <c r="AG11"/>
  <c r="AG18"/>
  <c r="AG12"/>
  <c r="AG19"/>
  <c r="AG13"/>
  <c r="AG20"/>
  <c r="AG14"/>
  <c r="AG21"/>
  <c r="AG15"/>
  <c r="AG22"/>
  <c r="AG24"/>
  <c r="AG27"/>
  <c r="AG25"/>
  <c r="AG28"/>
  <c r="AG26"/>
  <c r="AG29"/>
  <c r="AG30"/>
  <c r="AG34"/>
  <c r="AG31"/>
  <c r="AG35"/>
  <c r="AG32"/>
  <c r="AG36"/>
  <c r="AG33"/>
  <c r="AG37"/>
  <c r="AG39"/>
  <c r="AG43"/>
  <c r="AG40"/>
  <c r="AG44"/>
  <c r="AG41"/>
  <c r="AG45"/>
  <c r="AG42"/>
  <c r="AG46"/>
  <c r="AG47"/>
  <c r="AG48"/>
  <c r="AG10"/>
  <c r="M23" i="17"/>
  <c r="AG24" s="1"/>
  <c r="N23"/>
  <c r="M24"/>
  <c r="N24"/>
  <c r="AH27" s="1"/>
  <c r="M25"/>
  <c r="N25"/>
  <c r="M26"/>
  <c r="AG28" s="1"/>
  <c r="N26"/>
  <c r="AH28" s="1"/>
  <c r="M27"/>
  <c r="AG26" s="1"/>
  <c r="N27"/>
  <c r="M28"/>
  <c r="AG29" s="1"/>
  <c r="N28"/>
  <c r="AH29" s="1"/>
  <c r="M30"/>
  <c r="AG30" s="1"/>
  <c r="N30"/>
  <c r="M31"/>
  <c r="N31"/>
  <c r="M32"/>
  <c r="N32"/>
  <c r="M33"/>
  <c r="N33"/>
  <c r="M34"/>
  <c r="AG32" s="1"/>
  <c r="N34"/>
  <c r="M35"/>
  <c r="N35"/>
  <c r="M36"/>
  <c r="N36"/>
  <c r="M37"/>
  <c r="N37"/>
  <c r="M39"/>
  <c r="AG39" s="1"/>
  <c r="N39"/>
  <c r="AH39" s="1"/>
  <c r="M40"/>
  <c r="AG43" s="1"/>
  <c r="N40"/>
  <c r="AH43" s="1"/>
  <c r="M41"/>
  <c r="N41"/>
  <c r="M42"/>
  <c r="N42"/>
  <c r="AH44" s="1"/>
  <c r="M43"/>
  <c r="AG41" s="1"/>
  <c r="N43"/>
  <c r="M44"/>
  <c r="AG45" s="1"/>
  <c r="N44"/>
  <c r="AH45" s="1"/>
  <c r="M45"/>
  <c r="N45"/>
  <c r="M46"/>
  <c r="AG46" s="1"/>
  <c r="N46"/>
  <c r="AH46" s="1"/>
  <c r="M47"/>
  <c r="AG47" s="1"/>
  <c r="N47"/>
  <c r="AH47" s="1"/>
  <c r="M48"/>
  <c r="AG48" s="1"/>
  <c r="N48"/>
  <c r="AH48" s="1"/>
  <c r="N11"/>
  <c r="AH17" s="1"/>
  <c r="N12"/>
  <c r="AH11" s="1"/>
  <c r="N13"/>
  <c r="AH18" s="1"/>
  <c r="N14"/>
  <c r="AH12" s="1"/>
  <c r="N15"/>
  <c r="AH19" s="1"/>
  <c r="N16"/>
  <c r="AH13" s="1"/>
  <c r="N17"/>
  <c r="AH20" s="1"/>
  <c r="N18"/>
  <c r="AH14" s="1"/>
  <c r="N19"/>
  <c r="AH21" s="1"/>
  <c r="N20"/>
  <c r="AH15" s="1"/>
  <c r="N21"/>
  <c r="AH22" s="1"/>
  <c r="M11"/>
  <c r="M12"/>
  <c r="AG11" s="1"/>
  <c r="M13"/>
  <c r="AG18" s="1"/>
  <c r="M14"/>
  <c r="AG12" s="1"/>
  <c r="M15"/>
  <c r="AG19" s="1"/>
  <c r="M16"/>
  <c r="AG13" s="1"/>
  <c r="M17"/>
  <c r="AG20" s="1"/>
  <c r="M18"/>
  <c r="AG14" s="1"/>
  <c r="M19"/>
  <c r="AG21" s="1"/>
  <c r="M20"/>
  <c r="M21"/>
  <c r="AG22" s="1"/>
  <c r="N10"/>
  <c r="AH10" s="1"/>
  <c r="M10"/>
  <c r="AG10" s="1"/>
  <c r="AH24"/>
  <c r="AH25"/>
  <c r="AH26"/>
  <c r="AH30"/>
  <c r="AH31"/>
  <c r="AH32"/>
  <c r="AH33"/>
  <c r="AH40"/>
  <c r="AH41"/>
  <c r="AH42"/>
  <c r="AG15"/>
  <c r="AG17"/>
  <c r="AG25"/>
  <c r="AG27"/>
  <c r="AG31"/>
  <c r="AG33"/>
  <c r="AG35"/>
  <c r="AG40"/>
  <c r="AG42"/>
  <c r="AG44"/>
  <c r="N23" i="12"/>
  <c r="N24"/>
  <c r="N25"/>
  <c r="N26"/>
  <c r="N27"/>
  <c r="N28"/>
  <c r="N30"/>
  <c r="N31"/>
  <c r="N32"/>
  <c r="N33"/>
  <c r="N34"/>
  <c r="N35"/>
  <c r="N36"/>
  <c r="N37"/>
  <c r="N39"/>
  <c r="N40"/>
  <c r="N41"/>
  <c r="N42"/>
  <c r="N43"/>
  <c r="N44"/>
  <c r="N45"/>
  <c r="N46"/>
  <c r="N47"/>
  <c r="N48"/>
  <c r="N11"/>
  <c r="N12"/>
  <c r="N13"/>
  <c r="N14"/>
  <c r="N15"/>
  <c r="N16"/>
  <c r="N17"/>
  <c r="N18"/>
  <c r="N19"/>
  <c r="N20"/>
  <c r="N21"/>
  <c r="N10"/>
  <c r="I47"/>
  <c r="M11" i="13"/>
  <c r="M12"/>
  <c r="M13"/>
  <c r="M14"/>
  <c r="M15"/>
  <c r="M16"/>
  <c r="M17"/>
  <c r="M18"/>
  <c r="M19"/>
  <c r="M20"/>
  <c r="M21"/>
  <c r="M23"/>
  <c r="M24"/>
  <c r="M25"/>
  <c r="M26"/>
  <c r="M27"/>
  <c r="M28"/>
  <c r="M30"/>
  <c r="M31"/>
  <c r="M32"/>
  <c r="M33"/>
  <c r="M34"/>
  <c r="M35"/>
  <c r="M36"/>
  <c r="M37"/>
  <c r="M39"/>
  <c r="M40"/>
  <c r="AF43" s="1"/>
  <c r="M41"/>
  <c r="M42"/>
  <c r="AF44" s="1"/>
  <c r="M43"/>
  <c r="M44"/>
  <c r="AF45" s="1"/>
  <c r="M45"/>
  <c r="M46"/>
  <c r="AF46" s="1"/>
  <c r="M47"/>
  <c r="M48"/>
  <c r="M10"/>
  <c r="M23" i="12"/>
  <c r="M24"/>
  <c r="M25"/>
  <c r="M26"/>
  <c r="M27"/>
  <c r="M28"/>
  <c r="M30"/>
  <c r="M31"/>
  <c r="M32"/>
  <c r="M33"/>
  <c r="M34"/>
  <c r="M35"/>
  <c r="M36"/>
  <c r="M37"/>
  <c r="M39"/>
  <c r="M40"/>
  <c r="M41"/>
  <c r="M42"/>
  <c r="M43"/>
  <c r="M44"/>
  <c r="M45"/>
  <c r="M46"/>
  <c r="M47"/>
  <c r="M48"/>
  <c r="M11"/>
  <c r="M12"/>
  <c r="M13"/>
  <c r="M14"/>
  <c r="M15"/>
  <c r="M16"/>
  <c r="M17"/>
  <c r="M18"/>
  <c r="M19"/>
  <c r="M20"/>
  <c r="M21"/>
  <c r="M10"/>
  <c r="C4" i="21"/>
  <c r="AF22" i="12" l="1"/>
  <c r="AF21"/>
  <c r="AF20"/>
  <c r="AF19"/>
  <c r="AF18"/>
  <c r="AF17"/>
  <c r="AF47"/>
  <c r="AF42"/>
  <c r="AF41"/>
  <c r="AF40"/>
  <c r="AF39"/>
  <c r="AF33"/>
  <c r="AF32"/>
  <c r="AF31"/>
  <c r="AF30"/>
  <c r="AF26"/>
  <c r="AF25"/>
  <c r="AF24"/>
  <c r="AF48" i="13"/>
  <c r="AF37"/>
  <c r="AF36"/>
  <c r="AF35"/>
  <c r="AF34"/>
  <c r="AF29"/>
  <c r="AF28"/>
  <c r="AF27"/>
  <c r="AF15"/>
  <c r="AF14"/>
  <c r="AF13"/>
  <c r="AF12"/>
  <c r="AF11"/>
  <c r="AG21" i="12"/>
  <c r="AG20"/>
  <c r="AG19"/>
  <c r="AG17"/>
  <c r="AG47"/>
  <c r="AG42"/>
  <c r="AG41"/>
  <c r="AG40"/>
  <c r="AG39"/>
  <c r="AG33"/>
  <c r="AG31"/>
  <c r="AG30"/>
  <c r="AG26"/>
  <c r="AG25"/>
  <c r="AG24"/>
  <c r="AH37" i="17"/>
  <c r="AH36"/>
  <c r="AH35"/>
  <c r="AH34"/>
  <c r="AG22" i="12"/>
  <c r="AF10"/>
  <c r="AF15"/>
  <c r="AF14"/>
  <c r="AF13"/>
  <c r="AF12"/>
  <c r="AF11"/>
  <c r="AF48"/>
  <c r="AF46"/>
  <c r="AF45"/>
  <c r="AF44"/>
  <c r="AF43"/>
  <c r="AF37"/>
  <c r="AF36"/>
  <c r="AF35"/>
  <c r="AF34"/>
  <c r="AF29"/>
  <c r="AF28"/>
  <c r="AF27"/>
  <c r="AF10" i="13"/>
  <c r="AF47"/>
  <c r="AF42"/>
  <c r="AF41"/>
  <c r="AF40"/>
  <c r="AF39"/>
  <c r="AF33"/>
  <c r="AF32"/>
  <c r="AF31"/>
  <c r="AF30"/>
  <c r="AF26"/>
  <c r="AF25"/>
  <c r="AF24"/>
  <c r="AF22"/>
  <c r="AF21"/>
  <c r="AF20"/>
  <c r="AF19"/>
  <c r="AF18"/>
  <c r="AF17"/>
  <c r="AG37" i="17"/>
  <c r="AG36"/>
  <c r="AG34"/>
  <c r="AG32" i="12"/>
  <c r="AG18"/>
  <c r="AG48"/>
  <c r="AG46"/>
  <c r="AG45"/>
  <c r="AG44"/>
  <c r="AG43"/>
  <c r="AG37"/>
  <c r="AG36"/>
  <c r="AG35"/>
  <c r="AG34"/>
  <c r="AG29"/>
  <c r="AG28"/>
  <c r="AG27"/>
  <c r="AG15"/>
  <c r="AG14"/>
  <c r="AG13"/>
  <c r="AG12"/>
  <c r="AG11"/>
  <c r="AG10"/>
  <c r="L11" i="18" l="1"/>
  <c r="L12"/>
  <c r="L13"/>
  <c r="L14"/>
  <c r="L15"/>
  <c r="L18"/>
  <c r="L19"/>
  <c r="L21"/>
  <c r="L27"/>
  <c r="L28"/>
  <c r="L36"/>
  <c r="L37"/>
  <c r="L39"/>
  <c r="L40"/>
  <c r="L45"/>
  <c r="L46"/>
  <c r="L47"/>
  <c r="L48"/>
  <c r="L49"/>
  <c r="L50"/>
  <c r="L10"/>
  <c r="L11" i="13"/>
  <c r="L12"/>
  <c r="L13"/>
  <c r="L14"/>
  <c r="L15"/>
  <c r="L18"/>
  <c r="L19"/>
  <c r="L21"/>
  <c r="L27"/>
  <c r="L28"/>
  <c r="L36"/>
  <c r="L37"/>
  <c r="L39"/>
  <c r="L40"/>
  <c r="AE43" s="1"/>
  <c r="L45"/>
  <c r="L46"/>
  <c r="AE46" s="1"/>
  <c r="L47"/>
  <c r="L48"/>
  <c r="L10"/>
  <c r="L11" i="17"/>
  <c r="L12"/>
  <c r="L13"/>
  <c r="L14"/>
  <c r="L15"/>
  <c r="L18"/>
  <c r="L19"/>
  <c r="L21"/>
  <c r="L27"/>
  <c r="L28"/>
  <c r="L36"/>
  <c r="L37"/>
  <c r="L45"/>
  <c r="L46"/>
  <c r="L47"/>
  <c r="L48"/>
  <c r="L10"/>
  <c r="L11" i="12"/>
  <c r="L12"/>
  <c r="L13"/>
  <c r="L14"/>
  <c r="L15"/>
  <c r="L18"/>
  <c r="L19"/>
  <c r="L21"/>
  <c r="L27"/>
  <c r="L28"/>
  <c r="L36"/>
  <c r="L37"/>
  <c r="L45"/>
  <c r="L46"/>
  <c r="L47"/>
  <c r="L48"/>
  <c r="L10"/>
  <c r="E46" i="10"/>
  <c r="E45"/>
  <c r="E44"/>
  <c r="E43"/>
  <c r="E37"/>
  <c r="E36"/>
  <c r="E35"/>
  <c r="E34"/>
  <c r="E33"/>
  <c r="E32"/>
  <c r="E28"/>
  <c r="E27"/>
  <c r="E26"/>
  <c r="E25"/>
  <c r="E17"/>
  <c r="E16"/>
  <c r="AE10" i="13" l="1"/>
  <c r="AE42"/>
  <c r="AE39"/>
  <c r="AE33"/>
  <c r="AE26"/>
  <c r="AE22"/>
  <c r="AE14"/>
  <c r="AE12"/>
  <c r="AE11"/>
  <c r="AE48"/>
  <c r="AE37"/>
  <c r="AE29"/>
  <c r="AE21"/>
  <c r="AE19"/>
  <c r="AE18"/>
  <c r="AE17"/>
  <c r="AE37" i="12"/>
  <c r="AE29"/>
  <c r="AE22"/>
  <c r="AE14"/>
  <c r="AE12"/>
  <c r="AE11"/>
  <c r="AF10" i="17"/>
  <c r="AF47"/>
  <c r="AF42"/>
  <c r="AF33"/>
  <c r="AF26"/>
  <c r="AF21"/>
  <c r="AF19"/>
  <c r="AF18"/>
  <c r="AF17"/>
  <c r="AF10" i="18"/>
  <c r="AF49"/>
  <c r="AF47"/>
  <c r="AF42"/>
  <c r="AF39"/>
  <c r="AF33"/>
  <c r="AF26"/>
  <c r="AF14"/>
  <c r="AF12"/>
  <c r="AF11"/>
  <c r="AE48" i="12"/>
  <c r="AE10"/>
  <c r="AE47"/>
  <c r="AE42"/>
  <c r="AE33"/>
  <c r="AE26"/>
  <c r="AE21"/>
  <c r="AE19"/>
  <c r="AE18"/>
  <c r="AE17"/>
  <c r="AF48" i="17"/>
  <c r="AF46"/>
  <c r="AF37"/>
  <c r="AF29"/>
  <c r="AF22"/>
  <c r="AF14"/>
  <c r="AF12"/>
  <c r="AF11"/>
  <c r="AE47" i="13"/>
  <c r="AF50" i="18"/>
  <c r="AF48"/>
  <c r="AF46"/>
  <c r="AF43"/>
  <c r="AF37"/>
  <c r="AF29"/>
  <c r="AF22"/>
  <c r="AF21"/>
  <c r="AF19"/>
  <c r="AF18"/>
  <c r="AF17"/>
  <c r="AE46" i="12"/>
  <c r="C20" i="10"/>
  <c r="D20"/>
  <c r="L20" i="13" l="1"/>
  <c r="L20" i="18"/>
  <c r="AF15" s="1"/>
  <c r="L20" i="17"/>
  <c r="L20" i="12"/>
  <c r="C11" i="18"/>
  <c r="D11"/>
  <c r="E11"/>
  <c r="F11"/>
  <c r="G11"/>
  <c r="H11"/>
  <c r="I11"/>
  <c r="J11"/>
  <c r="K11"/>
  <c r="C12"/>
  <c r="D12"/>
  <c r="E12"/>
  <c r="F12"/>
  <c r="G12"/>
  <c r="H12"/>
  <c r="I12"/>
  <c r="J12"/>
  <c r="K12"/>
  <c r="C13"/>
  <c r="D13"/>
  <c r="E13"/>
  <c r="F13"/>
  <c r="G13"/>
  <c r="H13"/>
  <c r="I13"/>
  <c r="J13"/>
  <c r="K13"/>
  <c r="C14"/>
  <c r="D14"/>
  <c r="E14"/>
  <c r="F14"/>
  <c r="G14"/>
  <c r="H14"/>
  <c r="I14"/>
  <c r="J14"/>
  <c r="K14"/>
  <c r="C15"/>
  <c r="D15"/>
  <c r="E15"/>
  <c r="F15"/>
  <c r="G15"/>
  <c r="H15"/>
  <c r="I15"/>
  <c r="J15"/>
  <c r="K15"/>
  <c r="C16"/>
  <c r="H16"/>
  <c r="C17"/>
  <c r="E17"/>
  <c r="H17"/>
  <c r="C18"/>
  <c r="D18"/>
  <c r="E18"/>
  <c r="F18"/>
  <c r="G18"/>
  <c r="H18"/>
  <c r="I18"/>
  <c r="K18"/>
  <c r="C19"/>
  <c r="D19"/>
  <c r="E19"/>
  <c r="F19"/>
  <c r="G19"/>
  <c r="H19"/>
  <c r="I19"/>
  <c r="K19"/>
  <c r="C20"/>
  <c r="D20"/>
  <c r="E20"/>
  <c r="F20"/>
  <c r="G20"/>
  <c r="H20"/>
  <c r="I20"/>
  <c r="K20"/>
  <c r="C21"/>
  <c r="D21"/>
  <c r="E21"/>
  <c r="F21"/>
  <c r="G21"/>
  <c r="H21"/>
  <c r="I21"/>
  <c r="K21"/>
  <c r="C23"/>
  <c r="H23"/>
  <c r="C24"/>
  <c r="H24"/>
  <c r="C25"/>
  <c r="H25"/>
  <c r="C26"/>
  <c r="H26"/>
  <c r="C27"/>
  <c r="D27"/>
  <c r="E27"/>
  <c r="F27"/>
  <c r="G27"/>
  <c r="H27"/>
  <c r="I27"/>
  <c r="J27"/>
  <c r="K27"/>
  <c r="C28"/>
  <c r="D28"/>
  <c r="E28"/>
  <c r="F28"/>
  <c r="G28"/>
  <c r="H28"/>
  <c r="I28"/>
  <c r="J28"/>
  <c r="K28"/>
  <c r="C30"/>
  <c r="H30"/>
  <c r="C31"/>
  <c r="H31"/>
  <c r="C32"/>
  <c r="H32"/>
  <c r="C33"/>
  <c r="H33"/>
  <c r="C34"/>
  <c r="H34"/>
  <c r="C35"/>
  <c r="H35"/>
  <c r="C36"/>
  <c r="D36"/>
  <c r="E36"/>
  <c r="F36"/>
  <c r="G36"/>
  <c r="H36"/>
  <c r="I36"/>
  <c r="J36"/>
  <c r="K36"/>
  <c r="C37"/>
  <c r="D37"/>
  <c r="E37"/>
  <c r="F37"/>
  <c r="G37"/>
  <c r="H37"/>
  <c r="I37"/>
  <c r="J37"/>
  <c r="K37"/>
  <c r="C39"/>
  <c r="H39"/>
  <c r="C40"/>
  <c r="H40"/>
  <c r="C41"/>
  <c r="H41"/>
  <c r="C42"/>
  <c r="H42"/>
  <c r="C43"/>
  <c r="H43"/>
  <c r="C44"/>
  <c r="H44"/>
  <c r="AB45" s="1"/>
  <c r="C45"/>
  <c r="D45"/>
  <c r="E45"/>
  <c r="Y42" s="1"/>
  <c r="F45"/>
  <c r="G45"/>
  <c r="AA42" s="1"/>
  <c r="H45"/>
  <c r="I45"/>
  <c r="AC42" s="1"/>
  <c r="J45"/>
  <c r="K45"/>
  <c r="AE42" s="1"/>
  <c r="C46"/>
  <c r="D46"/>
  <c r="E46"/>
  <c r="F46"/>
  <c r="Z46" s="1"/>
  <c r="G46"/>
  <c r="H46"/>
  <c r="I46"/>
  <c r="J46"/>
  <c r="AD46" s="1"/>
  <c r="K46"/>
  <c r="AE46" s="1"/>
  <c r="C47"/>
  <c r="D47"/>
  <c r="E47"/>
  <c r="Y47" s="1"/>
  <c r="F47"/>
  <c r="G47"/>
  <c r="H47"/>
  <c r="I47"/>
  <c r="AC47" s="1"/>
  <c r="J47"/>
  <c r="AD47" s="1"/>
  <c r="K47"/>
  <c r="C48"/>
  <c r="D48"/>
  <c r="E48"/>
  <c r="F48"/>
  <c r="Z48" s="1"/>
  <c r="G48"/>
  <c r="H48"/>
  <c r="AB48" s="1"/>
  <c r="I48"/>
  <c r="J48"/>
  <c r="K48"/>
  <c r="C49"/>
  <c r="D49"/>
  <c r="E49"/>
  <c r="Y49" s="1"/>
  <c r="F49"/>
  <c r="G49"/>
  <c r="AA49" s="1"/>
  <c r="H49"/>
  <c r="I49"/>
  <c r="J49"/>
  <c r="K49"/>
  <c r="C50"/>
  <c r="D50"/>
  <c r="E50"/>
  <c r="F50"/>
  <c r="Z50" s="1"/>
  <c r="G50"/>
  <c r="H50"/>
  <c r="I50"/>
  <c r="J50"/>
  <c r="AD50" s="1"/>
  <c r="K50"/>
  <c r="AE50" s="1"/>
  <c r="K10"/>
  <c r="J10"/>
  <c r="I10"/>
  <c r="AC10" s="1"/>
  <c r="H10"/>
  <c r="G10"/>
  <c r="F10"/>
  <c r="E10"/>
  <c r="Y10" s="1"/>
  <c r="D10"/>
  <c r="C10"/>
  <c r="AB50"/>
  <c r="X50"/>
  <c r="AC50"/>
  <c r="AA50"/>
  <c r="Y50"/>
  <c r="AE49"/>
  <c r="AC49"/>
  <c r="W49"/>
  <c r="AD49"/>
  <c r="AB49"/>
  <c r="Z49"/>
  <c r="X49"/>
  <c r="AD48"/>
  <c r="X48"/>
  <c r="AE48"/>
  <c r="AC48"/>
  <c r="AA48"/>
  <c r="Y48"/>
  <c r="W48"/>
  <c r="AE47"/>
  <c r="AA47"/>
  <c r="W47"/>
  <c r="AB47"/>
  <c r="Z47"/>
  <c r="X47"/>
  <c r="AB46"/>
  <c r="X46"/>
  <c r="AC46"/>
  <c r="AA46"/>
  <c r="Y46"/>
  <c r="W41"/>
  <c r="AD42"/>
  <c r="AB42"/>
  <c r="Z42"/>
  <c r="X42"/>
  <c r="W42"/>
  <c r="AB44"/>
  <c r="AB41"/>
  <c r="AB40"/>
  <c r="W40"/>
  <c r="AB43"/>
  <c r="AB39"/>
  <c r="W39"/>
  <c r="AD37"/>
  <c r="AB37"/>
  <c r="Z37"/>
  <c r="AE37"/>
  <c r="AC37"/>
  <c r="AA37"/>
  <c r="Y37"/>
  <c r="X37"/>
  <c r="W37"/>
  <c r="AB36"/>
  <c r="W36"/>
  <c r="AE33"/>
  <c r="AD33"/>
  <c r="AC33"/>
  <c r="AB33"/>
  <c r="AA33"/>
  <c r="Z33"/>
  <c r="Y33"/>
  <c r="X33"/>
  <c r="W33"/>
  <c r="AB35"/>
  <c r="W35"/>
  <c r="AB32"/>
  <c r="W32"/>
  <c r="AB31"/>
  <c r="W31"/>
  <c r="AB34"/>
  <c r="W34"/>
  <c r="AB30"/>
  <c r="W30"/>
  <c r="AE29"/>
  <c r="AD29"/>
  <c r="AC29"/>
  <c r="AB29"/>
  <c r="AA29"/>
  <c r="Z29"/>
  <c r="Y29"/>
  <c r="X29"/>
  <c r="W29"/>
  <c r="AE26"/>
  <c r="AD26"/>
  <c r="AC26"/>
  <c r="AB26"/>
  <c r="AA26"/>
  <c r="Z26"/>
  <c r="Y26"/>
  <c r="X26"/>
  <c r="W26"/>
  <c r="AB28"/>
  <c r="W28"/>
  <c r="AB25"/>
  <c r="W25"/>
  <c r="AB27"/>
  <c r="W27"/>
  <c r="AB24"/>
  <c r="W24"/>
  <c r="AE22"/>
  <c r="AC22"/>
  <c r="AB22"/>
  <c r="AA22"/>
  <c r="Z22"/>
  <c r="Y22"/>
  <c r="X22"/>
  <c r="W22"/>
  <c r="AE21"/>
  <c r="AC21"/>
  <c r="AB21"/>
  <c r="AA21"/>
  <c r="Z21"/>
  <c r="Y21"/>
  <c r="X21"/>
  <c r="W21"/>
  <c r="AB20"/>
  <c r="Y20"/>
  <c r="W20"/>
  <c r="AE15"/>
  <c r="AC15"/>
  <c r="AB15"/>
  <c r="AA15"/>
  <c r="Z15"/>
  <c r="Y15"/>
  <c r="X15"/>
  <c r="W15"/>
  <c r="AE19"/>
  <c r="AD19"/>
  <c r="AC19"/>
  <c r="AB19"/>
  <c r="AA19"/>
  <c r="Z19"/>
  <c r="Y19"/>
  <c r="X19"/>
  <c r="W19"/>
  <c r="AE14"/>
  <c r="AC14"/>
  <c r="AB14"/>
  <c r="AA14"/>
  <c r="Z14"/>
  <c r="Y14"/>
  <c r="X14"/>
  <c r="W14"/>
  <c r="AB13"/>
  <c r="W13"/>
  <c r="AE18"/>
  <c r="AD18"/>
  <c r="AC18"/>
  <c r="AB18"/>
  <c r="AA18"/>
  <c r="Z18"/>
  <c r="Y18"/>
  <c r="X18"/>
  <c r="W18"/>
  <c r="AE12"/>
  <c r="AD12"/>
  <c r="AC12"/>
  <c r="AB12"/>
  <c r="AA12"/>
  <c r="Z12"/>
  <c r="Y12"/>
  <c r="X12"/>
  <c r="W12"/>
  <c r="AE11"/>
  <c r="AD11"/>
  <c r="AC11"/>
  <c r="AB11"/>
  <c r="AA11"/>
  <c r="Z11"/>
  <c r="Y11"/>
  <c r="X11"/>
  <c r="W11"/>
  <c r="AE17"/>
  <c r="AD17"/>
  <c r="AC17"/>
  <c r="AB17"/>
  <c r="AA17"/>
  <c r="Z17"/>
  <c r="Y17"/>
  <c r="X17"/>
  <c r="W17"/>
  <c r="AE10"/>
  <c r="AD10"/>
  <c r="AB10"/>
  <c r="AA10"/>
  <c r="Z10"/>
  <c r="X10"/>
  <c r="W10"/>
  <c r="C11" i="17"/>
  <c r="W17" s="1"/>
  <c r="D11"/>
  <c r="X17" s="1"/>
  <c r="E11"/>
  <c r="F11"/>
  <c r="Z17" s="1"/>
  <c r="G11"/>
  <c r="AA17" s="1"/>
  <c r="H11"/>
  <c r="AB17" s="1"/>
  <c r="I11"/>
  <c r="J11"/>
  <c r="AD17" s="1"/>
  <c r="K11"/>
  <c r="AE17" s="1"/>
  <c r="C12"/>
  <c r="D12"/>
  <c r="E12"/>
  <c r="F12"/>
  <c r="Z11" s="1"/>
  <c r="G12"/>
  <c r="AA11" s="1"/>
  <c r="H12"/>
  <c r="I12"/>
  <c r="J12"/>
  <c r="AD11" s="1"/>
  <c r="K12"/>
  <c r="AE11" s="1"/>
  <c r="C13"/>
  <c r="W18" s="1"/>
  <c r="D13"/>
  <c r="E13"/>
  <c r="Y18" s="1"/>
  <c r="F13"/>
  <c r="G13"/>
  <c r="AA18" s="1"/>
  <c r="H13"/>
  <c r="I13"/>
  <c r="AC18" s="1"/>
  <c r="J13"/>
  <c r="K13"/>
  <c r="AE18" s="1"/>
  <c r="C14"/>
  <c r="D14"/>
  <c r="X12" s="1"/>
  <c r="E14"/>
  <c r="F14"/>
  <c r="Z12" s="1"/>
  <c r="G14"/>
  <c r="H14"/>
  <c r="AB12" s="1"/>
  <c r="I14"/>
  <c r="J14"/>
  <c r="AD12" s="1"/>
  <c r="K14"/>
  <c r="C15"/>
  <c r="D15"/>
  <c r="X19" s="1"/>
  <c r="E15"/>
  <c r="Y19" s="1"/>
  <c r="F15"/>
  <c r="Z19" s="1"/>
  <c r="G15"/>
  <c r="H15"/>
  <c r="AB19" s="1"/>
  <c r="I15"/>
  <c r="AC19" s="1"/>
  <c r="J15"/>
  <c r="AD19" s="1"/>
  <c r="K15"/>
  <c r="C16"/>
  <c r="F16"/>
  <c r="Z13" s="1"/>
  <c r="H16"/>
  <c r="C17"/>
  <c r="W20" s="1"/>
  <c r="F17"/>
  <c r="Z20" s="1"/>
  <c r="H17"/>
  <c r="AB20" s="1"/>
  <c r="C18"/>
  <c r="D18"/>
  <c r="X14" s="1"/>
  <c r="E18"/>
  <c r="Y14" s="1"/>
  <c r="F18"/>
  <c r="G18"/>
  <c r="AA14" s="1"/>
  <c r="H18"/>
  <c r="AB14" s="1"/>
  <c r="I18"/>
  <c r="AC14" s="1"/>
  <c r="K18"/>
  <c r="AE14" s="1"/>
  <c r="C19"/>
  <c r="D19"/>
  <c r="X21" s="1"/>
  <c r="E19"/>
  <c r="F19"/>
  <c r="Z21" s="1"/>
  <c r="G19"/>
  <c r="H19"/>
  <c r="AB21" s="1"/>
  <c r="I19"/>
  <c r="J19"/>
  <c r="AD21" s="1"/>
  <c r="K19"/>
  <c r="C20"/>
  <c r="D20"/>
  <c r="E20"/>
  <c r="Y15" s="1"/>
  <c r="F20"/>
  <c r="G20"/>
  <c r="AA15" s="1"/>
  <c r="H20"/>
  <c r="I20"/>
  <c r="AC15" s="1"/>
  <c r="J20"/>
  <c r="K20"/>
  <c r="AE15" s="1"/>
  <c r="C21"/>
  <c r="D21"/>
  <c r="X22" s="1"/>
  <c r="E21"/>
  <c r="F21"/>
  <c r="Z22" s="1"/>
  <c r="G21"/>
  <c r="H21"/>
  <c r="AB22" s="1"/>
  <c r="I21"/>
  <c r="J21"/>
  <c r="AD22" s="1"/>
  <c r="K21"/>
  <c r="C23"/>
  <c r="F23"/>
  <c r="H23"/>
  <c r="AB24" s="1"/>
  <c r="C24"/>
  <c r="F24"/>
  <c r="Z27" s="1"/>
  <c r="H24"/>
  <c r="AB27" s="1"/>
  <c r="C25"/>
  <c r="F25"/>
  <c r="H25"/>
  <c r="C26"/>
  <c r="F26"/>
  <c r="Z28" s="1"/>
  <c r="H26"/>
  <c r="AB28" s="1"/>
  <c r="C27"/>
  <c r="D27"/>
  <c r="E27"/>
  <c r="F27"/>
  <c r="G27"/>
  <c r="AA26" s="1"/>
  <c r="H27"/>
  <c r="I27"/>
  <c r="AC26" s="1"/>
  <c r="J27"/>
  <c r="K27"/>
  <c r="AE26" s="1"/>
  <c r="C28"/>
  <c r="D28"/>
  <c r="X29" s="1"/>
  <c r="E28"/>
  <c r="F28"/>
  <c r="Z29" s="1"/>
  <c r="G28"/>
  <c r="H28"/>
  <c r="AB29" s="1"/>
  <c r="I28"/>
  <c r="J28"/>
  <c r="AD29" s="1"/>
  <c r="K28"/>
  <c r="C30"/>
  <c r="F30"/>
  <c r="H30"/>
  <c r="AB30" s="1"/>
  <c r="C31"/>
  <c r="F31"/>
  <c r="H31"/>
  <c r="C32"/>
  <c r="F32"/>
  <c r="Z31" s="1"/>
  <c r="H32"/>
  <c r="AB31" s="1"/>
  <c r="C33"/>
  <c r="F33"/>
  <c r="Z35" s="1"/>
  <c r="H33"/>
  <c r="C34"/>
  <c r="F34"/>
  <c r="H34"/>
  <c r="AB32" s="1"/>
  <c r="C35"/>
  <c r="F35"/>
  <c r="H35"/>
  <c r="C36"/>
  <c r="D36"/>
  <c r="E36"/>
  <c r="F36"/>
  <c r="G36"/>
  <c r="AA33" s="1"/>
  <c r="H36"/>
  <c r="I36"/>
  <c r="AC33" s="1"/>
  <c r="J36"/>
  <c r="AD33" s="1"/>
  <c r="K36"/>
  <c r="AE33" s="1"/>
  <c r="C37"/>
  <c r="D37"/>
  <c r="X37" s="1"/>
  <c r="E37"/>
  <c r="F37"/>
  <c r="G37"/>
  <c r="H37"/>
  <c r="I37"/>
  <c r="J37"/>
  <c r="K37"/>
  <c r="C39"/>
  <c r="F39"/>
  <c r="H39"/>
  <c r="AB39" s="1"/>
  <c r="C40"/>
  <c r="W43" s="1"/>
  <c r="F40"/>
  <c r="Z43" s="1"/>
  <c r="H40"/>
  <c r="C41"/>
  <c r="W40" s="1"/>
  <c r="F41"/>
  <c r="Z40" s="1"/>
  <c r="H41"/>
  <c r="C42"/>
  <c r="F42"/>
  <c r="Z44" s="1"/>
  <c r="H42"/>
  <c r="C43"/>
  <c r="F43"/>
  <c r="H43"/>
  <c r="AB41" s="1"/>
  <c r="C44"/>
  <c r="W45" s="1"/>
  <c r="F44"/>
  <c r="Z45" s="1"/>
  <c r="H44"/>
  <c r="C45"/>
  <c r="W42" s="1"/>
  <c r="D45"/>
  <c r="E45"/>
  <c r="Y42" s="1"/>
  <c r="F45"/>
  <c r="Z42" s="1"/>
  <c r="G45"/>
  <c r="H45"/>
  <c r="I45"/>
  <c r="AC42" s="1"/>
  <c r="J45"/>
  <c r="K45"/>
  <c r="AE42" s="1"/>
  <c r="C46"/>
  <c r="D46"/>
  <c r="E46"/>
  <c r="Y46" s="1"/>
  <c r="F46"/>
  <c r="Z46" s="1"/>
  <c r="G46"/>
  <c r="H46"/>
  <c r="AB46" s="1"/>
  <c r="I46"/>
  <c r="AC46" s="1"/>
  <c r="J46"/>
  <c r="AD46" s="1"/>
  <c r="K46"/>
  <c r="C47"/>
  <c r="W47" s="1"/>
  <c r="D47"/>
  <c r="X47" s="1"/>
  <c r="E47"/>
  <c r="Y47" s="1"/>
  <c r="F47"/>
  <c r="G47"/>
  <c r="AA47" s="1"/>
  <c r="H47"/>
  <c r="AB47" s="1"/>
  <c r="I47"/>
  <c r="AC47" s="1"/>
  <c r="J47"/>
  <c r="K47"/>
  <c r="C48"/>
  <c r="D48"/>
  <c r="X48" s="1"/>
  <c r="E48"/>
  <c r="F48"/>
  <c r="Z48" s="1"/>
  <c r="G48"/>
  <c r="AA48" s="1"/>
  <c r="H48"/>
  <c r="I48"/>
  <c r="AC48" s="1"/>
  <c r="J48"/>
  <c r="AD48" s="1"/>
  <c r="K48"/>
  <c r="AE48" s="1"/>
  <c r="K10"/>
  <c r="AE10" s="1"/>
  <c r="J10"/>
  <c r="I10"/>
  <c r="H10"/>
  <c r="AB10" s="1"/>
  <c r="G10"/>
  <c r="AA10" s="1"/>
  <c r="F10"/>
  <c r="E10"/>
  <c r="Y10" s="1"/>
  <c r="D10"/>
  <c r="C10"/>
  <c r="AB48"/>
  <c r="Y48"/>
  <c r="AE47"/>
  <c r="AD47"/>
  <c r="Z47"/>
  <c r="AE46"/>
  <c r="AA46"/>
  <c r="W46"/>
  <c r="X46"/>
  <c r="AD42"/>
  <c r="AB42"/>
  <c r="X42"/>
  <c r="W44"/>
  <c r="AB45"/>
  <c r="Z41"/>
  <c r="AA42"/>
  <c r="AB44"/>
  <c r="AB40"/>
  <c r="AB43"/>
  <c r="Z39"/>
  <c r="AE37"/>
  <c r="AA37"/>
  <c r="Y37"/>
  <c r="W37"/>
  <c r="AB37"/>
  <c r="W36"/>
  <c r="AB33"/>
  <c r="Z33"/>
  <c r="X33"/>
  <c r="W35"/>
  <c r="AB36"/>
  <c r="Z32"/>
  <c r="Y33"/>
  <c r="W32"/>
  <c r="Z30"/>
  <c r="AE29"/>
  <c r="AC29"/>
  <c r="AA29"/>
  <c r="Y29"/>
  <c r="W29"/>
  <c r="Y26"/>
  <c r="AD26"/>
  <c r="AB26"/>
  <c r="Z26"/>
  <c r="X26"/>
  <c r="W28"/>
  <c r="AB25"/>
  <c r="Z25"/>
  <c r="W27"/>
  <c r="Z24"/>
  <c r="AE22"/>
  <c r="AC22"/>
  <c r="AA22"/>
  <c r="Y22"/>
  <c r="W22"/>
  <c r="AE21"/>
  <c r="AC21"/>
  <c r="AA21"/>
  <c r="Y21"/>
  <c r="W21"/>
  <c r="AD15"/>
  <c r="AB15"/>
  <c r="Z15"/>
  <c r="X15"/>
  <c r="AE19"/>
  <c r="AA19"/>
  <c r="W19"/>
  <c r="Z14"/>
  <c r="AB13"/>
  <c r="W13"/>
  <c r="AD18"/>
  <c r="AB18"/>
  <c r="Z18"/>
  <c r="X18"/>
  <c r="AE12"/>
  <c r="AC12"/>
  <c r="AA12"/>
  <c r="Y12"/>
  <c r="W12"/>
  <c r="AB11"/>
  <c r="X11"/>
  <c r="AC11"/>
  <c r="Y11"/>
  <c r="AC17"/>
  <c r="Y17"/>
  <c r="AC10"/>
  <c r="AD10"/>
  <c r="Z10"/>
  <c r="X10"/>
  <c r="AC37" l="1"/>
  <c r="AB35"/>
  <c r="AB34"/>
  <c r="W34"/>
  <c r="AE15" i="13"/>
  <c r="P48" i="17"/>
  <c r="AD37"/>
  <c r="Z37"/>
  <c r="Z36"/>
  <c r="Z34"/>
  <c r="W48"/>
  <c r="P46"/>
  <c r="P37"/>
  <c r="P28"/>
  <c r="P19"/>
  <c r="Q10"/>
  <c r="P10"/>
  <c r="P45"/>
  <c r="P36"/>
  <c r="P27"/>
  <c r="P15"/>
  <c r="P11"/>
  <c r="P21"/>
  <c r="P14"/>
  <c r="P47"/>
  <c r="P13"/>
  <c r="P10" i="18"/>
  <c r="P47"/>
  <c r="P12"/>
  <c r="P50"/>
  <c r="P46"/>
  <c r="P37"/>
  <c r="P28"/>
  <c r="P15"/>
  <c r="P11"/>
  <c r="P49"/>
  <c r="P45"/>
  <c r="P36"/>
  <c r="P27"/>
  <c r="P14"/>
  <c r="P12" i="17"/>
  <c r="W46" i="18"/>
  <c r="W50"/>
  <c r="P48"/>
  <c r="P13"/>
  <c r="AF15" i="17"/>
  <c r="P20"/>
  <c r="Q50" i="18"/>
  <c r="Q48"/>
  <c r="Q46"/>
  <c r="Q37"/>
  <c r="Q28"/>
  <c r="Q15"/>
  <c r="Q13"/>
  <c r="Q11"/>
  <c r="O10"/>
  <c r="Q10"/>
  <c r="Q49"/>
  <c r="Q47"/>
  <c r="Q45"/>
  <c r="Q36"/>
  <c r="Q27"/>
  <c r="Q14"/>
  <c r="Q12"/>
  <c r="Q47" i="17"/>
  <c r="Q45"/>
  <c r="Q36"/>
  <c r="Q27"/>
  <c r="Q20"/>
  <c r="Q14"/>
  <c r="Q12"/>
  <c r="Q48"/>
  <c r="Q46"/>
  <c r="Q37"/>
  <c r="Q28"/>
  <c r="Q21"/>
  <c r="Q19"/>
  <c r="Q15"/>
  <c r="Q13"/>
  <c r="Q11"/>
  <c r="W45" i="18"/>
  <c r="W44"/>
  <c r="W43"/>
  <c r="O50"/>
  <c r="O48"/>
  <c r="O46"/>
  <c r="O37"/>
  <c r="O28"/>
  <c r="O15"/>
  <c r="O13"/>
  <c r="O11"/>
  <c r="O49"/>
  <c r="O47"/>
  <c r="O45"/>
  <c r="O36"/>
  <c r="O27"/>
  <c r="O14"/>
  <c r="O12"/>
  <c r="W10" i="17"/>
  <c r="O10"/>
  <c r="W41"/>
  <c r="W39"/>
  <c r="W33"/>
  <c r="AI33" s="1"/>
  <c r="O36"/>
  <c r="W31"/>
  <c r="W30"/>
  <c r="W26"/>
  <c r="AI26" s="1"/>
  <c r="O27"/>
  <c r="W25"/>
  <c r="W24"/>
  <c r="W15"/>
  <c r="AI15" s="1"/>
  <c r="O20"/>
  <c r="W14"/>
  <c r="W11"/>
  <c r="AI11" s="1"/>
  <c r="O12"/>
  <c r="O47"/>
  <c r="O45"/>
  <c r="O14"/>
  <c r="O48"/>
  <c r="O46"/>
  <c r="O37"/>
  <c r="O28"/>
  <c r="O21"/>
  <c r="O19"/>
  <c r="O15"/>
  <c r="O13"/>
  <c r="O11"/>
  <c r="AK17" i="18"/>
  <c r="AK12"/>
  <c r="AK19"/>
  <c r="AK29"/>
  <c r="AK33"/>
  <c r="AK37"/>
  <c r="AK10"/>
  <c r="AK11"/>
  <c r="AK18"/>
  <c r="AK26"/>
  <c r="AK42"/>
  <c r="AK46"/>
  <c r="AK47"/>
  <c r="AK48"/>
  <c r="AK49"/>
  <c r="AK50"/>
  <c r="AI10" i="17"/>
  <c r="AI42"/>
  <c r="AI18"/>
  <c r="AI21"/>
  <c r="AI37"/>
  <c r="AI46"/>
  <c r="AI48"/>
  <c r="AI17"/>
  <c r="AI12"/>
  <c r="AI19"/>
  <c r="AI22"/>
  <c r="AI29"/>
  <c r="AI47"/>
  <c r="AE15" i="12"/>
  <c r="C11" i="13"/>
  <c r="D11"/>
  <c r="E11"/>
  <c r="F11"/>
  <c r="G11"/>
  <c r="H11"/>
  <c r="I11"/>
  <c r="J11"/>
  <c r="K11"/>
  <c r="C12"/>
  <c r="D12"/>
  <c r="E12"/>
  <c r="F12"/>
  <c r="G12"/>
  <c r="H12"/>
  <c r="I12"/>
  <c r="J12"/>
  <c r="K12"/>
  <c r="C13"/>
  <c r="D13"/>
  <c r="E13"/>
  <c r="F13"/>
  <c r="G13"/>
  <c r="H13"/>
  <c r="I13"/>
  <c r="J13"/>
  <c r="K13"/>
  <c r="C14"/>
  <c r="D14"/>
  <c r="E14"/>
  <c r="F14"/>
  <c r="G14"/>
  <c r="H14"/>
  <c r="I14"/>
  <c r="J14"/>
  <c r="K14"/>
  <c r="C15"/>
  <c r="D15"/>
  <c r="E15"/>
  <c r="F15"/>
  <c r="G15"/>
  <c r="H15"/>
  <c r="I15"/>
  <c r="J15"/>
  <c r="K15"/>
  <c r="C16"/>
  <c r="H16"/>
  <c r="C17"/>
  <c r="E17"/>
  <c r="H17"/>
  <c r="C18"/>
  <c r="D18"/>
  <c r="E18"/>
  <c r="F18"/>
  <c r="G18"/>
  <c r="H18"/>
  <c r="I18"/>
  <c r="K18"/>
  <c r="C19"/>
  <c r="D19"/>
  <c r="E19"/>
  <c r="F19"/>
  <c r="G19"/>
  <c r="H19"/>
  <c r="I19"/>
  <c r="K19"/>
  <c r="C20"/>
  <c r="D20"/>
  <c r="E20"/>
  <c r="F20"/>
  <c r="G20"/>
  <c r="H20"/>
  <c r="I20"/>
  <c r="K20"/>
  <c r="C21"/>
  <c r="D21"/>
  <c r="E21"/>
  <c r="F21"/>
  <c r="G21"/>
  <c r="H21"/>
  <c r="I21"/>
  <c r="K21"/>
  <c r="C23"/>
  <c r="H23"/>
  <c r="C24"/>
  <c r="H24"/>
  <c r="C25"/>
  <c r="H25"/>
  <c r="C26"/>
  <c r="H26"/>
  <c r="C27"/>
  <c r="D27"/>
  <c r="E27"/>
  <c r="F27"/>
  <c r="G27"/>
  <c r="H27"/>
  <c r="I27"/>
  <c r="J27"/>
  <c r="K27"/>
  <c r="C28"/>
  <c r="D28"/>
  <c r="E28"/>
  <c r="F28"/>
  <c r="G28"/>
  <c r="H28"/>
  <c r="I28"/>
  <c r="J28"/>
  <c r="K28"/>
  <c r="C30"/>
  <c r="H30"/>
  <c r="C31"/>
  <c r="H31"/>
  <c r="C32"/>
  <c r="H32"/>
  <c r="C33"/>
  <c r="H33"/>
  <c r="C34"/>
  <c r="H34"/>
  <c r="C35"/>
  <c r="H35"/>
  <c r="C36"/>
  <c r="D36"/>
  <c r="E36"/>
  <c r="F36"/>
  <c r="G36"/>
  <c r="H36"/>
  <c r="I36"/>
  <c r="J36"/>
  <c r="K36"/>
  <c r="C37"/>
  <c r="D37"/>
  <c r="E37"/>
  <c r="F37"/>
  <c r="G37"/>
  <c r="H37"/>
  <c r="I37"/>
  <c r="J37"/>
  <c r="K37"/>
  <c r="C39"/>
  <c r="H39"/>
  <c r="C40"/>
  <c r="H40"/>
  <c r="AA43" s="1"/>
  <c r="C41"/>
  <c r="H41"/>
  <c r="C42"/>
  <c r="H42"/>
  <c r="C43"/>
  <c r="H43"/>
  <c r="C44"/>
  <c r="H44"/>
  <c r="AA45" s="1"/>
  <c r="C45"/>
  <c r="D45"/>
  <c r="E45"/>
  <c r="F45"/>
  <c r="G45"/>
  <c r="H45"/>
  <c r="I45"/>
  <c r="J45"/>
  <c r="K45"/>
  <c r="C46"/>
  <c r="V46" s="1"/>
  <c r="D46"/>
  <c r="E46"/>
  <c r="F46"/>
  <c r="G46"/>
  <c r="H46"/>
  <c r="I46"/>
  <c r="J46"/>
  <c r="AC46" s="1"/>
  <c r="K46"/>
  <c r="AD46" s="1"/>
  <c r="C47"/>
  <c r="D47"/>
  <c r="E47"/>
  <c r="F47"/>
  <c r="G47"/>
  <c r="H47"/>
  <c r="I47"/>
  <c r="J47"/>
  <c r="K47"/>
  <c r="C48"/>
  <c r="D48"/>
  <c r="E48"/>
  <c r="F48"/>
  <c r="G48"/>
  <c r="H48"/>
  <c r="I48"/>
  <c r="J48"/>
  <c r="K48"/>
  <c r="K10"/>
  <c r="J10"/>
  <c r="I10"/>
  <c r="H10"/>
  <c r="G10"/>
  <c r="F10"/>
  <c r="E10"/>
  <c r="D10"/>
  <c r="C10"/>
  <c r="AD48"/>
  <c r="Z48"/>
  <c r="X48"/>
  <c r="V48"/>
  <c r="AC48"/>
  <c r="Y48"/>
  <c r="W48"/>
  <c r="AD47"/>
  <c r="Z47"/>
  <c r="X47"/>
  <c r="V47"/>
  <c r="Y47"/>
  <c r="W47"/>
  <c r="AB46"/>
  <c r="Z46"/>
  <c r="X46"/>
  <c r="AA46"/>
  <c r="Y46"/>
  <c r="W46"/>
  <c r="AC42"/>
  <c r="AA42"/>
  <c r="Y42"/>
  <c r="W42"/>
  <c r="V43"/>
  <c r="AA41"/>
  <c r="AB42"/>
  <c r="Z42"/>
  <c r="X42"/>
  <c r="AA44"/>
  <c r="V41"/>
  <c r="V40"/>
  <c r="V39"/>
  <c r="AD37"/>
  <c r="AB37"/>
  <c r="Z37"/>
  <c r="X37"/>
  <c r="V37"/>
  <c r="AC37"/>
  <c r="AA37"/>
  <c r="Y37"/>
  <c r="W37"/>
  <c r="V36"/>
  <c r="AC33"/>
  <c r="Y33"/>
  <c r="W33"/>
  <c r="AA36"/>
  <c r="AA32"/>
  <c r="AD33"/>
  <c r="AB33"/>
  <c r="Z33"/>
  <c r="X33"/>
  <c r="V33"/>
  <c r="AA35"/>
  <c r="V35"/>
  <c r="V32"/>
  <c r="AA31"/>
  <c r="V31"/>
  <c r="AA34"/>
  <c r="V34"/>
  <c r="V30"/>
  <c r="AD29"/>
  <c r="AC29"/>
  <c r="AB29"/>
  <c r="AA29"/>
  <c r="Z29"/>
  <c r="Y29"/>
  <c r="X29"/>
  <c r="W29"/>
  <c r="V29"/>
  <c r="AD26"/>
  <c r="AB26"/>
  <c r="Z26"/>
  <c r="X26"/>
  <c r="V26"/>
  <c r="AC26"/>
  <c r="Y26"/>
  <c r="W26"/>
  <c r="AA28"/>
  <c r="V28"/>
  <c r="AA25"/>
  <c r="V25"/>
  <c r="AA27"/>
  <c r="V27"/>
  <c r="AA24"/>
  <c r="V24"/>
  <c r="AD22"/>
  <c r="AB22"/>
  <c r="Z22"/>
  <c r="Y22"/>
  <c r="X22"/>
  <c r="W22"/>
  <c r="V22"/>
  <c r="AD21"/>
  <c r="AB21"/>
  <c r="AA21"/>
  <c r="Z21"/>
  <c r="Y21"/>
  <c r="X21"/>
  <c r="W21"/>
  <c r="V21"/>
  <c r="X20"/>
  <c r="V20"/>
  <c r="AD15"/>
  <c r="AB15"/>
  <c r="AA15"/>
  <c r="Z15"/>
  <c r="Y15"/>
  <c r="X15"/>
  <c r="W15"/>
  <c r="V15"/>
  <c r="AD19"/>
  <c r="AC19"/>
  <c r="AB19"/>
  <c r="Z19"/>
  <c r="Y19"/>
  <c r="X19"/>
  <c r="W19"/>
  <c r="V19"/>
  <c r="AD14"/>
  <c r="AB14"/>
  <c r="AA14"/>
  <c r="Z14"/>
  <c r="Y14"/>
  <c r="X14"/>
  <c r="W14"/>
  <c r="V14"/>
  <c r="AA13"/>
  <c r="V13"/>
  <c r="AD18"/>
  <c r="AC18"/>
  <c r="AB18"/>
  <c r="AA18"/>
  <c r="Z18"/>
  <c r="Y18"/>
  <c r="X18"/>
  <c r="W18"/>
  <c r="V18"/>
  <c r="AD12"/>
  <c r="AC12"/>
  <c r="AB12"/>
  <c r="AA12"/>
  <c r="Z12"/>
  <c r="Y12"/>
  <c r="X12"/>
  <c r="W12"/>
  <c r="V12"/>
  <c r="AD11"/>
  <c r="AC11"/>
  <c r="AB11"/>
  <c r="AA11"/>
  <c r="Z11"/>
  <c r="Y11"/>
  <c r="X11"/>
  <c r="W11"/>
  <c r="V11"/>
  <c r="AC17"/>
  <c r="AB17"/>
  <c r="Z17"/>
  <c r="Y17"/>
  <c r="X17"/>
  <c r="W17"/>
  <c r="V17"/>
  <c r="AD10"/>
  <c r="AC10"/>
  <c r="AB10"/>
  <c r="AA10"/>
  <c r="Z10"/>
  <c r="Y10"/>
  <c r="X10"/>
  <c r="W10"/>
  <c r="V10"/>
  <c r="C21" i="12"/>
  <c r="D21"/>
  <c r="E21"/>
  <c r="F21"/>
  <c r="G21"/>
  <c r="H21"/>
  <c r="I21"/>
  <c r="J21"/>
  <c r="K21"/>
  <c r="C11"/>
  <c r="D11"/>
  <c r="E11"/>
  <c r="F11"/>
  <c r="G11"/>
  <c r="H11"/>
  <c r="I11"/>
  <c r="J11"/>
  <c r="K11"/>
  <c r="C12"/>
  <c r="D12"/>
  <c r="E12"/>
  <c r="F12"/>
  <c r="G12"/>
  <c r="H12"/>
  <c r="I12"/>
  <c r="J12"/>
  <c r="K12"/>
  <c r="C13"/>
  <c r="D13"/>
  <c r="E13"/>
  <c r="F13"/>
  <c r="G13"/>
  <c r="H13"/>
  <c r="I13"/>
  <c r="J13"/>
  <c r="K13"/>
  <c r="C14"/>
  <c r="D14"/>
  <c r="E14"/>
  <c r="F14"/>
  <c r="G14"/>
  <c r="H14"/>
  <c r="I14"/>
  <c r="J14"/>
  <c r="K14"/>
  <c r="C15"/>
  <c r="D15"/>
  <c r="E15"/>
  <c r="F15"/>
  <c r="G15"/>
  <c r="H15"/>
  <c r="I15"/>
  <c r="J15"/>
  <c r="K15"/>
  <c r="C16"/>
  <c r="F16"/>
  <c r="H16"/>
  <c r="C17"/>
  <c r="F17"/>
  <c r="H17"/>
  <c r="C18"/>
  <c r="D18"/>
  <c r="E18"/>
  <c r="F18"/>
  <c r="G18"/>
  <c r="H18"/>
  <c r="I18"/>
  <c r="K18"/>
  <c r="C19"/>
  <c r="D19"/>
  <c r="E19"/>
  <c r="F19"/>
  <c r="G19"/>
  <c r="H19"/>
  <c r="I19"/>
  <c r="J19"/>
  <c r="K19"/>
  <c r="C20"/>
  <c r="D20"/>
  <c r="E20"/>
  <c r="F20"/>
  <c r="G20"/>
  <c r="H20"/>
  <c r="I20"/>
  <c r="J20"/>
  <c r="K20"/>
  <c r="C23"/>
  <c r="F23"/>
  <c r="H23"/>
  <c r="C24"/>
  <c r="F24"/>
  <c r="H24"/>
  <c r="C25"/>
  <c r="F25"/>
  <c r="H25"/>
  <c r="C26"/>
  <c r="F26"/>
  <c r="H26"/>
  <c r="C27"/>
  <c r="D27"/>
  <c r="E27"/>
  <c r="F27"/>
  <c r="G27"/>
  <c r="H27"/>
  <c r="I27"/>
  <c r="J27"/>
  <c r="K27"/>
  <c r="C28"/>
  <c r="D28"/>
  <c r="E28"/>
  <c r="F28"/>
  <c r="G28"/>
  <c r="H28"/>
  <c r="I28"/>
  <c r="J28"/>
  <c r="K28"/>
  <c r="C30"/>
  <c r="F30"/>
  <c r="H30"/>
  <c r="C31"/>
  <c r="F31"/>
  <c r="H31"/>
  <c r="C32"/>
  <c r="F32"/>
  <c r="H32"/>
  <c r="C33"/>
  <c r="F33"/>
  <c r="H33"/>
  <c r="C34"/>
  <c r="F34"/>
  <c r="H34"/>
  <c r="C35"/>
  <c r="F35"/>
  <c r="H35"/>
  <c r="C36"/>
  <c r="D36"/>
  <c r="E36"/>
  <c r="F36"/>
  <c r="G36"/>
  <c r="H36"/>
  <c r="I36"/>
  <c r="J36"/>
  <c r="K36"/>
  <c r="C37"/>
  <c r="D37"/>
  <c r="E37"/>
  <c r="F37"/>
  <c r="G37"/>
  <c r="H37"/>
  <c r="I37"/>
  <c r="J37"/>
  <c r="K37"/>
  <c r="C39"/>
  <c r="F39"/>
  <c r="H39"/>
  <c r="C40"/>
  <c r="F40"/>
  <c r="H40"/>
  <c r="C41"/>
  <c r="F41"/>
  <c r="H41"/>
  <c r="C42"/>
  <c r="F42"/>
  <c r="H42"/>
  <c r="C43"/>
  <c r="F43"/>
  <c r="H43"/>
  <c r="C44"/>
  <c r="F44"/>
  <c r="H44"/>
  <c r="C45"/>
  <c r="D45"/>
  <c r="E45"/>
  <c r="F45"/>
  <c r="G45"/>
  <c r="H45"/>
  <c r="I45"/>
  <c r="J45"/>
  <c r="K45"/>
  <c r="C46"/>
  <c r="D46"/>
  <c r="E46"/>
  <c r="F46"/>
  <c r="G46"/>
  <c r="H46"/>
  <c r="I46"/>
  <c r="J46"/>
  <c r="K46"/>
  <c r="C47"/>
  <c r="D47"/>
  <c r="E47"/>
  <c r="F47"/>
  <c r="G47"/>
  <c r="H47"/>
  <c r="AB47"/>
  <c r="J47"/>
  <c r="K47"/>
  <c r="C48"/>
  <c r="D48"/>
  <c r="E48"/>
  <c r="F48"/>
  <c r="G48"/>
  <c r="H48"/>
  <c r="I48"/>
  <c r="J48"/>
  <c r="K48"/>
  <c r="K10"/>
  <c r="J10"/>
  <c r="I10"/>
  <c r="H10"/>
  <c r="G10"/>
  <c r="F10"/>
  <c r="E10"/>
  <c r="D10"/>
  <c r="C10"/>
  <c r="D18" i="8"/>
  <c r="D19"/>
  <c r="AD17" i="13" l="1"/>
  <c r="X10" i="12"/>
  <c r="Z10"/>
  <c r="AB10"/>
  <c r="AD10"/>
  <c r="AC48"/>
  <c r="Y48"/>
  <c r="W48"/>
  <c r="AD47"/>
  <c r="Z47"/>
  <c r="X47"/>
  <c r="AC46"/>
  <c r="Y46"/>
  <c r="W46"/>
  <c r="AD42"/>
  <c r="AB42"/>
  <c r="Z42"/>
  <c r="X42"/>
  <c r="Y45"/>
  <c r="V41"/>
  <c r="Y44"/>
  <c r="V40"/>
  <c r="Y43"/>
  <c r="V39"/>
  <c r="AC37"/>
  <c r="Y37"/>
  <c r="W37"/>
  <c r="AD33"/>
  <c r="AB33"/>
  <c r="Z33"/>
  <c r="X33"/>
  <c r="Y36"/>
  <c r="V32"/>
  <c r="Y35"/>
  <c r="V31"/>
  <c r="Y34"/>
  <c r="V30"/>
  <c r="AC29"/>
  <c r="Y29"/>
  <c r="W29"/>
  <c r="AD26"/>
  <c r="AB26"/>
  <c r="Z26"/>
  <c r="X26"/>
  <c r="Y28"/>
  <c r="V25"/>
  <c r="Y27"/>
  <c r="V24"/>
  <c r="AC15"/>
  <c r="Y15"/>
  <c r="W15"/>
  <c r="AD21"/>
  <c r="AB21"/>
  <c r="Z21"/>
  <c r="X21"/>
  <c r="AB14"/>
  <c r="Z14"/>
  <c r="X14"/>
  <c r="Y20"/>
  <c r="V13"/>
  <c r="AC19"/>
  <c r="Y19"/>
  <c r="W19"/>
  <c r="AD12"/>
  <c r="AB12"/>
  <c r="Z12"/>
  <c r="X12"/>
  <c r="AC18"/>
  <c r="Y18"/>
  <c r="W18"/>
  <c r="AD11"/>
  <c r="AB11"/>
  <c r="Z11"/>
  <c r="X11"/>
  <c r="AC17"/>
  <c r="Y17"/>
  <c r="W17"/>
  <c r="AD22"/>
  <c r="AB22"/>
  <c r="Z22"/>
  <c r="X22"/>
  <c r="AB48" i="13"/>
  <c r="AC47"/>
  <c r="AA40"/>
  <c r="AA39"/>
  <c r="AA30"/>
  <c r="W10" i="12"/>
  <c r="Y10"/>
  <c r="AC10"/>
  <c r="AD48"/>
  <c r="AB48"/>
  <c r="Z48"/>
  <c r="X48"/>
  <c r="AC47"/>
  <c r="Y47"/>
  <c r="W47"/>
  <c r="AD46"/>
  <c r="AB46"/>
  <c r="Z46"/>
  <c r="X46"/>
  <c r="AC42"/>
  <c r="Y42"/>
  <c r="W42"/>
  <c r="V45"/>
  <c r="Y41"/>
  <c r="V44"/>
  <c r="Y40"/>
  <c r="V43"/>
  <c r="Y39"/>
  <c r="AD37"/>
  <c r="AB37"/>
  <c r="Z37"/>
  <c r="X37"/>
  <c r="AC33"/>
  <c r="Y33"/>
  <c r="W33"/>
  <c r="V36"/>
  <c r="Y32"/>
  <c r="V35"/>
  <c r="Y31"/>
  <c r="V34"/>
  <c r="Y30"/>
  <c r="AD29"/>
  <c r="AB29"/>
  <c r="Z29"/>
  <c r="X29"/>
  <c r="AC26"/>
  <c r="Y26"/>
  <c r="W26"/>
  <c r="V28"/>
  <c r="Y25"/>
  <c r="V27"/>
  <c r="Y24"/>
  <c r="AD15"/>
  <c r="AB15"/>
  <c r="Z15"/>
  <c r="X15"/>
  <c r="AC21"/>
  <c r="Y21"/>
  <c r="W21"/>
  <c r="AD14"/>
  <c r="Y14"/>
  <c r="W14"/>
  <c r="V20"/>
  <c r="Y13"/>
  <c r="AD19"/>
  <c r="AB19"/>
  <c r="Z19"/>
  <c r="X19"/>
  <c r="AC12"/>
  <c r="Y12"/>
  <c r="W12"/>
  <c r="AD18"/>
  <c r="AB18"/>
  <c r="Z18"/>
  <c r="X18"/>
  <c r="AC11"/>
  <c r="Y11"/>
  <c r="W11"/>
  <c r="AD17"/>
  <c r="AB17"/>
  <c r="Z17"/>
  <c r="X17"/>
  <c r="AC22"/>
  <c r="Y22"/>
  <c r="W22"/>
  <c r="AA48" i="13"/>
  <c r="AB47"/>
  <c r="AD42"/>
  <c r="V42"/>
  <c r="AA22"/>
  <c r="AA20"/>
  <c r="AA19"/>
  <c r="AA17"/>
  <c r="J18" i="18"/>
  <c r="J18" i="13"/>
  <c r="V10" i="12"/>
  <c r="P10"/>
  <c r="V48"/>
  <c r="P48"/>
  <c r="V15"/>
  <c r="P20"/>
  <c r="V11"/>
  <c r="P12"/>
  <c r="J19" i="18"/>
  <c r="V47" i="12"/>
  <c r="P47"/>
  <c r="V21"/>
  <c r="P19"/>
  <c r="V19"/>
  <c r="P15"/>
  <c r="V17"/>
  <c r="P11"/>
  <c r="P47" i="13"/>
  <c r="V46" i="12"/>
  <c r="P46"/>
  <c r="V37"/>
  <c r="P37"/>
  <c r="V29"/>
  <c r="P28"/>
  <c r="V14"/>
  <c r="V12"/>
  <c r="P14"/>
  <c r="V22"/>
  <c r="P21"/>
  <c r="J19" i="13"/>
  <c r="V42" i="12"/>
  <c r="P45"/>
  <c r="V33"/>
  <c r="P36"/>
  <c r="V26"/>
  <c r="P27"/>
  <c r="V18"/>
  <c r="P13"/>
  <c r="AA10"/>
  <c r="O10"/>
  <c r="AA47"/>
  <c r="O47"/>
  <c r="AA42"/>
  <c r="O45"/>
  <c r="AA41"/>
  <c r="AA40"/>
  <c r="AA39"/>
  <c r="AA33"/>
  <c r="O36"/>
  <c r="AA32"/>
  <c r="AA31"/>
  <c r="AA30"/>
  <c r="AA26"/>
  <c r="O27"/>
  <c r="AA25"/>
  <c r="AA24"/>
  <c r="AA21"/>
  <c r="O19"/>
  <c r="AA20"/>
  <c r="AA19"/>
  <c r="O15"/>
  <c r="AA18"/>
  <c r="O13"/>
  <c r="AA17"/>
  <c r="O11"/>
  <c r="AA48"/>
  <c r="O48"/>
  <c r="AA46"/>
  <c r="O46"/>
  <c r="AA45"/>
  <c r="AA44"/>
  <c r="AA43"/>
  <c r="AA37"/>
  <c r="O37"/>
  <c r="AA36"/>
  <c r="AA35"/>
  <c r="AA34"/>
  <c r="AA29"/>
  <c r="O28"/>
  <c r="AA28"/>
  <c r="AA27"/>
  <c r="AA15"/>
  <c r="O20"/>
  <c r="AA14"/>
  <c r="AA13"/>
  <c r="AA12"/>
  <c r="O14"/>
  <c r="AA11"/>
  <c r="O12"/>
  <c r="AA22"/>
  <c r="O21"/>
  <c r="AJ19" i="13"/>
  <c r="AJ17"/>
  <c r="AJ10"/>
  <c r="AJ11"/>
  <c r="AJ18"/>
  <c r="AJ37"/>
  <c r="AJ42"/>
  <c r="AJ46"/>
  <c r="AJ48"/>
  <c r="AJ12"/>
  <c r="AJ29"/>
  <c r="AA26"/>
  <c r="AA33"/>
  <c r="AA47"/>
  <c r="P48"/>
  <c r="O48"/>
  <c r="P46"/>
  <c r="O46"/>
  <c r="V45"/>
  <c r="V44"/>
  <c r="P37"/>
  <c r="O37"/>
  <c r="P28"/>
  <c r="O28"/>
  <c r="P18"/>
  <c r="O18"/>
  <c r="P14"/>
  <c r="O14"/>
  <c r="P12"/>
  <c r="O12"/>
  <c r="O10"/>
  <c r="P10"/>
  <c r="O47"/>
  <c r="O45"/>
  <c r="P45"/>
  <c r="O36"/>
  <c r="P36"/>
  <c r="O27"/>
  <c r="P27"/>
  <c r="O19"/>
  <c r="P19"/>
  <c r="O15"/>
  <c r="P15"/>
  <c r="O13"/>
  <c r="P13"/>
  <c r="O11"/>
  <c r="P11"/>
  <c r="C18" i="8"/>
  <c r="C17"/>
  <c r="C16"/>
  <c r="D21"/>
  <c r="D20"/>
  <c r="D17"/>
  <c r="D16"/>
  <c r="AC21" i="13" l="1"/>
  <c r="AC14"/>
  <c r="AH15" i="12"/>
  <c r="J17" i="18"/>
  <c r="AD20" s="1"/>
  <c r="J17" i="13"/>
  <c r="AI33" i="12"/>
  <c r="AH22"/>
  <c r="AI22"/>
  <c r="AH19"/>
  <c r="AI19"/>
  <c r="AH47"/>
  <c r="AI47"/>
  <c r="J21" i="18"/>
  <c r="J21" i="13"/>
  <c r="J16" i="18"/>
  <c r="AD13" s="1"/>
  <c r="J16" i="13"/>
  <c r="J17" i="17"/>
  <c r="AD20" s="1"/>
  <c r="J17" i="12"/>
  <c r="J20" i="18"/>
  <c r="J20" i="13"/>
  <c r="J18" i="17"/>
  <c r="J18" i="12"/>
  <c r="AJ21" i="13"/>
  <c r="AI15" i="12"/>
  <c r="AI26"/>
  <c r="AH26"/>
  <c r="AD21" i="18"/>
  <c r="AK21" s="1"/>
  <c r="P19"/>
  <c r="O19"/>
  <c r="Q19"/>
  <c r="AH11" i="12"/>
  <c r="AI11"/>
  <c r="AH48"/>
  <c r="AI48"/>
  <c r="AD14" i="18"/>
  <c r="AK14" s="1"/>
  <c r="P18"/>
  <c r="Q18"/>
  <c r="O18"/>
  <c r="AH12" i="12"/>
  <c r="AI12"/>
  <c r="AH29"/>
  <c r="AI29"/>
  <c r="AI17"/>
  <c r="AH17"/>
  <c r="AH21"/>
  <c r="AI21"/>
  <c r="J16" i="17"/>
  <c r="AD13" s="1"/>
  <c r="J16" i="12"/>
  <c r="AH18"/>
  <c r="AI18"/>
  <c r="AH10"/>
  <c r="AI10"/>
  <c r="AH33"/>
  <c r="AH42"/>
  <c r="AH37"/>
  <c r="AI46"/>
  <c r="AI42"/>
  <c r="AI37"/>
  <c r="AH46"/>
  <c r="AJ47" i="13"/>
  <c r="AJ26"/>
  <c r="AJ33"/>
  <c r="E44" i="8"/>
  <c r="E43"/>
  <c r="E42"/>
  <c r="E41"/>
  <c r="E40"/>
  <c r="E39"/>
  <c r="E35"/>
  <c r="E34"/>
  <c r="E33"/>
  <c r="E32"/>
  <c r="E31"/>
  <c r="E30"/>
  <c r="E26"/>
  <c r="E25"/>
  <c r="E24"/>
  <c r="E23"/>
  <c r="E17"/>
  <c r="E16"/>
  <c r="E44" i="7"/>
  <c r="E43"/>
  <c r="E42"/>
  <c r="E41"/>
  <c r="E40"/>
  <c r="E39"/>
  <c r="E35"/>
  <c r="E34"/>
  <c r="E33"/>
  <c r="E32"/>
  <c r="E31"/>
  <c r="E30"/>
  <c r="E26"/>
  <c r="E25"/>
  <c r="E24"/>
  <c r="E23"/>
  <c r="E17"/>
  <c r="E16"/>
  <c r="E44" i="6"/>
  <c r="E43"/>
  <c r="E42"/>
  <c r="E41"/>
  <c r="E40"/>
  <c r="E39"/>
  <c r="E35"/>
  <c r="E34"/>
  <c r="E33"/>
  <c r="E32"/>
  <c r="E31"/>
  <c r="E30"/>
  <c r="E26"/>
  <c r="E25"/>
  <c r="E24"/>
  <c r="E23"/>
  <c r="E17"/>
  <c r="E16"/>
  <c r="E44" i="4"/>
  <c r="E43"/>
  <c r="E42"/>
  <c r="E41"/>
  <c r="E40"/>
  <c r="E39"/>
  <c r="E35"/>
  <c r="E34"/>
  <c r="E33"/>
  <c r="E32"/>
  <c r="E31"/>
  <c r="E30"/>
  <c r="E26"/>
  <c r="E25"/>
  <c r="E24"/>
  <c r="E23"/>
  <c r="E17"/>
  <c r="E16"/>
  <c r="E44" i="3"/>
  <c r="E43"/>
  <c r="E42"/>
  <c r="E41"/>
  <c r="E40"/>
  <c r="E39"/>
  <c r="E35"/>
  <c r="E34"/>
  <c r="E33"/>
  <c r="E32"/>
  <c r="E31"/>
  <c r="E30"/>
  <c r="E26"/>
  <c r="E25"/>
  <c r="E24"/>
  <c r="E23"/>
  <c r="E17"/>
  <c r="E16"/>
  <c r="AC13" i="12" l="1"/>
  <c r="AC20" i="13"/>
  <c r="AC20" i="12"/>
  <c r="AC13" i="13"/>
  <c r="AJ14"/>
  <c r="AD14" i="17"/>
  <c r="AI14" s="1"/>
  <c r="O18"/>
  <c r="Q18"/>
  <c r="P18"/>
  <c r="AD15" i="18"/>
  <c r="AK15" s="1"/>
  <c r="P20"/>
  <c r="O20"/>
  <c r="Q20"/>
  <c r="AD22"/>
  <c r="AK22" s="1"/>
  <c r="P21"/>
  <c r="O21"/>
  <c r="Q21"/>
  <c r="AC14" i="12"/>
  <c r="P18"/>
  <c r="O18"/>
  <c r="AC15" i="13"/>
  <c r="O20"/>
  <c r="P20"/>
  <c r="AC22"/>
  <c r="O21"/>
  <c r="P21"/>
  <c r="C39" i="2"/>
  <c r="AJ15" i="13" l="1"/>
  <c r="AJ22"/>
  <c r="D39" i="17"/>
  <c r="X39" s="1"/>
  <c r="D39" i="12"/>
  <c r="AI14"/>
  <c r="AH14"/>
  <c r="D39" i="9"/>
  <c r="W39" i="12" l="1"/>
  <c r="K39" i="18"/>
  <c r="AE39" s="1"/>
  <c r="K39" i="13"/>
  <c r="D46" i="10"/>
  <c r="C46"/>
  <c r="D45"/>
  <c r="C45"/>
  <c r="D44"/>
  <c r="C44"/>
  <c r="D43"/>
  <c r="C43"/>
  <c r="D37"/>
  <c r="C37"/>
  <c r="D36"/>
  <c r="C36"/>
  <c r="D35"/>
  <c r="C35"/>
  <c r="D34"/>
  <c r="C34"/>
  <c r="D33"/>
  <c r="C33"/>
  <c r="D32"/>
  <c r="D28"/>
  <c r="C28"/>
  <c r="D27"/>
  <c r="C27"/>
  <c r="D26"/>
  <c r="C26"/>
  <c r="D25"/>
  <c r="C25"/>
  <c r="D17"/>
  <c r="C17"/>
  <c r="D16"/>
  <c r="C16"/>
  <c r="D44" i="9"/>
  <c r="C44"/>
  <c r="D43"/>
  <c r="C43"/>
  <c r="D42"/>
  <c r="C42"/>
  <c r="D41"/>
  <c r="C41"/>
  <c r="D40"/>
  <c r="C40"/>
  <c r="C39"/>
  <c r="D35"/>
  <c r="C35"/>
  <c r="D34"/>
  <c r="C34"/>
  <c r="D33"/>
  <c r="C33"/>
  <c r="D32"/>
  <c r="C32"/>
  <c r="D31"/>
  <c r="C31"/>
  <c r="D30"/>
  <c r="C30"/>
  <c r="D26"/>
  <c r="C26"/>
  <c r="D25"/>
  <c r="C25"/>
  <c r="D24"/>
  <c r="C24"/>
  <c r="D23"/>
  <c r="C23"/>
  <c r="D17"/>
  <c r="C17"/>
  <c r="D16"/>
  <c r="C16"/>
  <c r="D44" i="8"/>
  <c r="C44"/>
  <c r="D43"/>
  <c r="C43"/>
  <c r="D42"/>
  <c r="C42"/>
  <c r="D41"/>
  <c r="C41"/>
  <c r="D40"/>
  <c r="C40"/>
  <c r="D39"/>
  <c r="C39"/>
  <c r="D35"/>
  <c r="C35"/>
  <c r="D34"/>
  <c r="C34"/>
  <c r="D33"/>
  <c r="C33"/>
  <c r="D32"/>
  <c r="C32"/>
  <c r="D31"/>
  <c r="C31"/>
  <c r="D30"/>
  <c r="C30"/>
  <c r="D26"/>
  <c r="C26"/>
  <c r="D25"/>
  <c r="C25"/>
  <c r="D24"/>
  <c r="C24"/>
  <c r="D23"/>
  <c r="C23"/>
  <c r="D44" i="7"/>
  <c r="C44"/>
  <c r="D43"/>
  <c r="C43"/>
  <c r="D42"/>
  <c r="C42"/>
  <c r="D41"/>
  <c r="C41"/>
  <c r="D40"/>
  <c r="C40"/>
  <c r="D39"/>
  <c r="C39"/>
  <c r="D35"/>
  <c r="C35"/>
  <c r="D34"/>
  <c r="C34"/>
  <c r="D33"/>
  <c r="C33"/>
  <c r="D32"/>
  <c r="C32"/>
  <c r="D31"/>
  <c r="C31"/>
  <c r="D30"/>
  <c r="C30"/>
  <c r="D26"/>
  <c r="C26"/>
  <c r="D25"/>
  <c r="C25"/>
  <c r="D24"/>
  <c r="C24"/>
  <c r="D23"/>
  <c r="C23"/>
  <c r="D17"/>
  <c r="C17"/>
  <c r="D16"/>
  <c r="C16"/>
  <c r="D44" i="5"/>
  <c r="C44"/>
  <c r="D43"/>
  <c r="C43"/>
  <c r="D42"/>
  <c r="C42"/>
  <c r="D41"/>
  <c r="C41"/>
  <c r="D40"/>
  <c r="C40"/>
  <c r="D39"/>
  <c r="C39"/>
  <c r="D35"/>
  <c r="C35"/>
  <c r="D34"/>
  <c r="C34"/>
  <c r="D33"/>
  <c r="C33"/>
  <c r="D32"/>
  <c r="C32"/>
  <c r="D31"/>
  <c r="C31"/>
  <c r="D30"/>
  <c r="C30"/>
  <c r="D26"/>
  <c r="C26"/>
  <c r="D25"/>
  <c r="C25"/>
  <c r="D24"/>
  <c r="C24"/>
  <c r="D23"/>
  <c r="C23"/>
  <c r="D17"/>
  <c r="C17"/>
  <c r="D16"/>
  <c r="C16"/>
  <c r="D44" i="4"/>
  <c r="D43"/>
  <c r="D42"/>
  <c r="D41"/>
  <c r="D40"/>
  <c r="D39"/>
  <c r="D35"/>
  <c r="D34"/>
  <c r="D33"/>
  <c r="D32"/>
  <c r="D31"/>
  <c r="D30"/>
  <c r="D26"/>
  <c r="D25"/>
  <c r="D24"/>
  <c r="D23"/>
  <c r="D17"/>
  <c r="D16"/>
  <c r="D44" i="3"/>
  <c r="C44"/>
  <c r="D43"/>
  <c r="C43"/>
  <c r="D42"/>
  <c r="C42"/>
  <c r="D41"/>
  <c r="C41"/>
  <c r="D40"/>
  <c r="C40"/>
  <c r="D39"/>
  <c r="C39"/>
  <c r="D35"/>
  <c r="C35"/>
  <c r="D34"/>
  <c r="C34"/>
  <c r="D33"/>
  <c r="C33"/>
  <c r="D32"/>
  <c r="C32"/>
  <c r="D31"/>
  <c r="C31"/>
  <c r="D30"/>
  <c r="C30"/>
  <c r="D26"/>
  <c r="C26"/>
  <c r="D25"/>
  <c r="C25"/>
  <c r="D24"/>
  <c r="C24"/>
  <c r="D23"/>
  <c r="C23"/>
  <c r="C17"/>
  <c r="D16"/>
  <c r="C16"/>
  <c r="D44" i="2"/>
  <c r="C44"/>
  <c r="D43"/>
  <c r="C43"/>
  <c r="D42"/>
  <c r="C42"/>
  <c r="D41"/>
  <c r="C41"/>
  <c r="D40"/>
  <c r="C40"/>
  <c r="D39"/>
  <c r="D35"/>
  <c r="C35"/>
  <c r="D34"/>
  <c r="C34"/>
  <c r="D33"/>
  <c r="C33"/>
  <c r="D32"/>
  <c r="C32"/>
  <c r="D31"/>
  <c r="C31"/>
  <c r="D30"/>
  <c r="C30"/>
  <c r="D26"/>
  <c r="C26"/>
  <c r="D25"/>
  <c r="C25"/>
  <c r="D24"/>
  <c r="C24"/>
  <c r="D23"/>
  <c r="C23"/>
  <c r="D17"/>
  <c r="C17"/>
  <c r="D16"/>
  <c r="C16"/>
  <c r="AD39" i="13" l="1"/>
  <c r="D25" i="17"/>
  <c r="X25" s="1"/>
  <c r="D25" i="12"/>
  <c r="D32" i="17"/>
  <c r="X31" s="1"/>
  <c r="D32" i="12"/>
  <c r="D34" i="17"/>
  <c r="X32" s="1"/>
  <c r="D34" i="12"/>
  <c r="D39" i="18"/>
  <c r="D39" i="13"/>
  <c r="D41" i="18"/>
  <c r="D41" i="13"/>
  <c r="D43" i="18"/>
  <c r="D43" i="13"/>
  <c r="E16" i="18"/>
  <c r="Y13" s="1"/>
  <c r="E16" i="13"/>
  <c r="E24" i="17"/>
  <c r="Y27" s="1"/>
  <c r="E24" i="12"/>
  <c r="E26" i="17"/>
  <c r="Y28" s="1"/>
  <c r="E26" i="12"/>
  <c r="E31" i="17"/>
  <c r="E31" i="12"/>
  <c r="E33" i="17"/>
  <c r="E33" i="12"/>
  <c r="E35" i="17"/>
  <c r="E35" i="12"/>
  <c r="E40" i="17"/>
  <c r="Y43" s="1"/>
  <c r="E40" i="12"/>
  <c r="E42" i="17"/>
  <c r="Y44" s="1"/>
  <c r="E42" i="12"/>
  <c r="E44" i="17"/>
  <c r="Y45" s="1"/>
  <c r="E44" i="12"/>
  <c r="F23" i="18"/>
  <c r="Z24" s="1"/>
  <c r="F23" i="13"/>
  <c r="F30" i="18"/>
  <c r="Z30" s="1"/>
  <c r="F30" i="13"/>
  <c r="F34" i="18"/>
  <c r="Z32" s="1"/>
  <c r="F34" i="13"/>
  <c r="F41" i="18"/>
  <c r="Z40" s="1"/>
  <c r="F41" i="13"/>
  <c r="G16" i="17"/>
  <c r="AA13" s="1"/>
  <c r="G16" i="12"/>
  <c r="G23" i="17"/>
  <c r="AA24" s="1"/>
  <c r="G23" i="12"/>
  <c r="G25" i="17"/>
  <c r="AA25" s="1"/>
  <c r="G25" i="12"/>
  <c r="G30" i="17"/>
  <c r="AA30" s="1"/>
  <c r="G30" i="12"/>
  <c r="G32" i="17"/>
  <c r="AA31" s="1"/>
  <c r="G32" i="12"/>
  <c r="G34" i="17"/>
  <c r="AA32" s="1"/>
  <c r="G34" i="12"/>
  <c r="G39" i="17"/>
  <c r="AA39" s="1"/>
  <c r="G39" i="12"/>
  <c r="G41" i="17"/>
  <c r="AA40" s="1"/>
  <c r="G41" i="12"/>
  <c r="G43" i="17"/>
  <c r="AA41" s="1"/>
  <c r="G43" i="12"/>
  <c r="I16" i="17"/>
  <c r="AC13" s="1"/>
  <c r="I16" i="12"/>
  <c r="I23" i="17"/>
  <c r="AC24" s="1"/>
  <c r="I23" i="12"/>
  <c r="I25" i="17"/>
  <c r="AC25" s="1"/>
  <c r="I25" i="12"/>
  <c r="I30" i="17"/>
  <c r="AC30" s="1"/>
  <c r="I30" i="12"/>
  <c r="I32" i="17"/>
  <c r="AC31" s="1"/>
  <c r="I32" i="12"/>
  <c r="I34" i="17"/>
  <c r="AC32" s="1"/>
  <c r="I34" i="12"/>
  <c r="I39" i="17"/>
  <c r="AC39" s="1"/>
  <c r="I39" i="12"/>
  <c r="I41" i="17"/>
  <c r="AC40" s="1"/>
  <c r="I41" i="12"/>
  <c r="I43" i="17"/>
  <c r="AC41" s="1"/>
  <c r="I43" i="12"/>
  <c r="J23" i="17"/>
  <c r="AD24" s="1"/>
  <c r="J23" i="12"/>
  <c r="J25" i="17"/>
  <c r="AD25" s="1"/>
  <c r="J25" i="12"/>
  <c r="J30" i="17"/>
  <c r="AD30" s="1"/>
  <c r="J30" i="12"/>
  <c r="J32" i="17"/>
  <c r="AD31" s="1"/>
  <c r="J32" i="12"/>
  <c r="J34" i="17"/>
  <c r="AD32" s="1"/>
  <c r="J34" i="12"/>
  <c r="J39" i="17"/>
  <c r="AD39" s="1"/>
  <c r="J39" i="12"/>
  <c r="J41" i="17"/>
  <c r="AD40" s="1"/>
  <c r="J41" i="12"/>
  <c r="J43" i="17"/>
  <c r="AD41" s="1"/>
  <c r="J43" i="12"/>
  <c r="K16" i="17"/>
  <c r="AE13" s="1"/>
  <c r="K16" i="12"/>
  <c r="K23" i="17"/>
  <c r="AE24" s="1"/>
  <c r="K23" i="12"/>
  <c r="K25" i="17"/>
  <c r="AE25" s="1"/>
  <c r="K25" i="12"/>
  <c r="K30" i="17"/>
  <c r="AE30" s="1"/>
  <c r="K30" i="12"/>
  <c r="K32" i="17"/>
  <c r="AE31" s="1"/>
  <c r="K32" i="12"/>
  <c r="K34" i="17"/>
  <c r="AE32" s="1"/>
  <c r="K34" i="12"/>
  <c r="K39" i="17"/>
  <c r="AE39" s="1"/>
  <c r="K39" i="12"/>
  <c r="K41" i="18"/>
  <c r="AE40" s="1"/>
  <c r="K41" i="13"/>
  <c r="K43" i="18"/>
  <c r="AE41" s="1"/>
  <c r="K43" i="13"/>
  <c r="L16"/>
  <c r="L16" i="18"/>
  <c r="AF13" s="1"/>
  <c r="L23"/>
  <c r="AF24" s="1"/>
  <c r="L23" i="13"/>
  <c r="L25"/>
  <c r="L25" i="18"/>
  <c r="AF25" s="1"/>
  <c r="D16"/>
  <c r="D16" i="13"/>
  <c r="D30" i="18"/>
  <c r="D30" i="13"/>
  <c r="D34" i="18"/>
  <c r="D34" i="13"/>
  <c r="D40" i="17"/>
  <c r="X43" s="1"/>
  <c r="D40" i="12"/>
  <c r="D42" i="17"/>
  <c r="X44" s="1"/>
  <c r="D42" i="12"/>
  <c r="D44" i="17"/>
  <c r="X45" s="1"/>
  <c r="D44" i="12"/>
  <c r="E17" i="17"/>
  <c r="Y20" s="1"/>
  <c r="E17" i="12"/>
  <c r="E24" i="18"/>
  <c r="Y27" s="1"/>
  <c r="E24" i="13"/>
  <c r="E26" i="18"/>
  <c r="Y28" s="1"/>
  <c r="E26" i="13"/>
  <c r="E31" i="18"/>
  <c r="Y34" s="1"/>
  <c r="E31" i="13"/>
  <c r="E33" i="18"/>
  <c r="Y35" s="1"/>
  <c r="E33" i="13"/>
  <c r="E35" i="18"/>
  <c r="Y36" s="1"/>
  <c r="E35" i="13"/>
  <c r="E40" i="18"/>
  <c r="Y43" s="1"/>
  <c r="E40" i="13"/>
  <c r="X43" s="1"/>
  <c r="E42" i="18"/>
  <c r="Y44" s="1"/>
  <c r="E42" i="13"/>
  <c r="X44" s="1"/>
  <c r="E44" i="18"/>
  <c r="Y45" s="1"/>
  <c r="E44" i="13"/>
  <c r="X45" s="1"/>
  <c r="F24" i="18"/>
  <c r="Z27" s="1"/>
  <c r="F24" i="13"/>
  <c r="F31" i="18"/>
  <c r="Z34" s="1"/>
  <c r="F31" i="13"/>
  <c r="F35" i="18"/>
  <c r="Z36" s="1"/>
  <c r="F35" i="13"/>
  <c r="F42" i="18"/>
  <c r="Z44" s="1"/>
  <c r="F42" i="13"/>
  <c r="Y44" s="1"/>
  <c r="G16" i="18"/>
  <c r="AA13" s="1"/>
  <c r="G16" i="13"/>
  <c r="G23" i="18"/>
  <c r="AA24" s="1"/>
  <c r="G23" i="13"/>
  <c r="G25" i="18"/>
  <c r="AA25" s="1"/>
  <c r="G25" i="13"/>
  <c r="G30" i="18"/>
  <c r="AA30" s="1"/>
  <c r="G30" i="13"/>
  <c r="G32" i="18"/>
  <c r="AA31" s="1"/>
  <c r="G32" i="13"/>
  <c r="G34" i="18"/>
  <c r="AA32" s="1"/>
  <c r="G34" i="13"/>
  <c r="G39" i="18"/>
  <c r="AA39" s="1"/>
  <c r="G39" i="13"/>
  <c r="G41" i="18"/>
  <c r="AA40" s="1"/>
  <c r="G41" i="13"/>
  <c r="G43" i="18"/>
  <c r="AA41" s="1"/>
  <c r="G43" i="13"/>
  <c r="I16" i="18"/>
  <c r="AC13" s="1"/>
  <c r="I16" i="13"/>
  <c r="I23" i="18"/>
  <c r="AC24" s="1"/>
  <c r="I23" i="13"/>
  <c r="I25" i="18"/>
  <c r="AC25" s="1"/>
  <c r="I25" i="13"/>
  <c r="I30" i="18"/>
  <c r="AC30" s="1"/>
  <c r="I30" i="13"/>
  <c r="I32" i="18"/>
  <c r="AC31" s="1"/>
  <c r="I32" i="13"/>
  <c r="I34" i="18"/>
  <c r="AC32" s="1"/>
  <c r="I34" i="13"/>
  <c r="I39" i="18"/>
  <c r="AC39" s="1"/>
  <c r="I39" i="13"/>
  <c r="I41" i="18"/>
  <c r="AC40" s="1"/>
  <c r="I41" i="13"/>
  <c r="I43" i="18"/>
  <c r="AC41" s="1"/>
  <c r="I43" i="13"/>
  <c r="J23" i="18"/>
  <c r="AD24" s="1"/>
  <c r="J23" i="13"/>
  <c r="J25" i="18"/>
  <c r="AD25" s="1"/>
  <c r="J25" i="13"/>
  <c r="J30" i="18"/>
  <c r="AD30" s="1"/>
  <c r="J30" i="13"/>
  <c r="J32" i="18"/>
  <c r="AD31" s="1"/>
  <c r="J32" i="13"/>
  <c r="J34" i="18"/>
  <c r="AD32" s="1"/>
  <c r="J34" i="13"/>
  <c r="J39" i="18"/>
  <c r="AD39" s="1"/>
  <c r="J39" i="13"/>
  <c r="J41" i="18"/>
  <c r="AD40" s="1"/>
  <c r="J41" i="13"/>
  <c r="J43" i="18"/>
  <c r="AD41" s="1"/>
  <c r="J43" i="13"/>
  <c r="K16" i="18"/>
  <c r="AE13" s="1"/>
  <c r="K16" i="13"/>
  <c r="K23" i="18"/>
  <c r="AE24" s="1"/>
  <c r="K23" i="13"/>
  <c r="K25" i="18"/>
  <c r="AE25" s="1"/>
  <c r="K25" i="13"/>
  <c r="K30" i="18"/>
  <c r="AE30" s="1"/>
  <c r="K30" i="13"/>
  <c r="K32" i="18"/>
  <c r="AE31" s="1"/>
  <c r="K32" i="13"/>
  <c r="K34" i="18"/>
  <c r="AE32" s="1"/>
  <c r="K34" i="13"/>
  <c r="K40" i="17"/>
  <c r="AE43" s="1"/>
  <c r="K40" i="12"/>
  <c r="K42" i="17"/>
  <c r="AE44" s="1"/>
  <c r="K42" i="12"/>
  <c r="K44" i="17"/>
  <c r="AE45" s="1"/>
  <c r="K44" i="12"/>
  <c r="L31" i="13"/>
  <c r="L31" i="18"/>
  <c r="AF34" s="1"/>
  <c r="L33" i="13"/>
  <c r="L33" i="18"/>
  <c r="AF35" s="1"/>
  <c r="L35" i="13"/>
  <c r="L35" i="18"/>
  <c r="AF36" s="1"/>
  <c r="L42" i="13"/>
  <c r="AE44" s="1"/>
  <c r="L42" i="18"/>
  <c r="AF44" s="1"/>
  <c r="L44" i="13"/>
  <c r="AE45" s="1"/>
  <c r="L44" i="18"/>
  <c r="AF45" s="1"/>
  <c r="D23" i="17"/>
  <c r="X24" s="1"/>
  <c r="D23" i="12"/>
  <c r="D23" i="18"/>
  <c r="D23" i="13"/>
  <c r="D32" i="18"/>
  <c r="D32" i="13"/>
  <c r="D24" i="17"/>
  <c r="X27" s="1"/>
  <c r="D24" i="12"/>
  <c r="D33" i="17"/>
  <c r="D33" i="12"/>
  <c r="D42" i="18"/>
  <c r="D42" i="13"/>
  <c r="E23" i="17"/>
  <c r="Y24" s="1"/>
  <c r="E23" i="12"/>
  <c r="E25" i="17"/>
  <c r="Y25" s="1"/>
  <c r="E25" i="12"/>
  <c r="E32" i="17"/>
  <c r="Y31" s="1"/>
  <c r="E32" i="12"/>
  <c r="E39" i="17"/>
  <c r="Y39" s="1"/>
  <c r="E39" i="12"/>
  <c r="E41" i="17"/>
  <c r="Y40" s="1"/>
  <c r="E41" i="12"/>
  <c r="E43" i="17"/>
  <c r="Y41" s="1"/>
  <c r="E43" i="12"/>
  <c r="F16" i="18"/>
  <c r="Z13" s="1"/>
  <c r="F16" i="13"/>
  <c r="F25" i="18"/>
  <c r="Z25" s="1"/>
  <c r="F25" i="13"/>
  <c r="F32" i="18"/>
  <c r="Z31" s="1"/>
  <c r="F32" i="13"/>
  <c r="F39" i="18"/>
  <c r="Z39" s="1"/>
  <c r="F39" i="13"/>
  <c r="F43" i="18"/>
  <c r="Z41" s="1"/>
  <c r="F43" i="13"/>
  <c r="G17" i="17"/>
  <c r="AA20" s="1"/>
  <c r="G17" i="12"/>
  <c r="G24" i="17"/>
  <c r="AA27" s="1"/>
  <c r="G24" i="12"/>
  <c r="G26" i="17"/>
  <c r="AA28" s="1"/>
  <c r="G26" i="12"/>
  <c r="G31" i="17"/>
  <c r="G31" i="12"/>
  <c r="G33" i="17"/>
  <c r="G33" i="12"/>
  <c r="G35" i="17"/>
  <c r="G35" i="12"/>
  <c r="G40" i="17"/>
  <c r="AA43" s="1"/>
  <c r="G40" i="12"/>
  <c r="G42" i="17"/>
  <c r="AA44" s="1"/>
  <c r="G42" i="12"/>
  <c r="G44" i="17"/>
  <c r="AA45" s="1"/>
  <c r="G44" i="12"/>
  <c r="I17" i="17"/>
  <c r="AC20" s="1"/>
  <c r="I17" i="12"/>
  <c r="I24" i="17"/>
  <c r="AC27" s="1"/>
  <c r="I24" i="12"/>
  <c r="I26" i="17"/>
  <c r="AC28" s="1"/>
  <c r="I26" i="12"/>
  <c r="I31" i="17"/>
  <c r="I31" i="12"/>
  <c r="I33" i="17"/>
  <c r="I33" i="12"/>
  <c r="I35" i="17"/>
  <c r="I35" i="12"/>
  <c r="I40" i="17"/>
  <c r="AC43" s="1"/>
  <c r="I40" i="12"/>
  <c r="I42" i="17"/>
  <c r="AC44" s="1"/>
  <c r="I42" i="12"/>
  <c r="I44" i="17"/>
  <c r="AC45" s="1"/>
  <c r="I44" i="12"/>
  <c r="J24" i="17"/>
  <c r="AD27" s="1"/>
  <c r="J24" i="12"/>
  <c r="J26" i="17"/>
  <c r="AD28" s="1"/>
  <c r="J26" i="12"/>
  <c r="J31" i="17"/>
  <c r="J31" i="12"/>
  <c r="J33" i="17"/>
  <c r="J33" i="12"/>
  <c r="J35" i="17"/>
  <c r="J35" i="12"/>
  <c r="J40" i="17"/>
  <c r="AD43" s="1"/>
  <c r="J40" i="12"/>
  <c r="J42" i="17"/>
  <c r="AD44" s="1"/>
  <c r="J42" i="12"/>
  <c r="J44" i="17"/>
  <c r="AD45" s="1"/>
  <c r="J44" i="12"/>
  <c r="K17" i="17"/>
  <c r="AE20" s="1"/>
  <c r="K17" i="12"/>
  <c r="K24" i="17"/>
  <c r="AE27" s="1"/>
  <c r="K24" i="12"/>
  <c r="K26" i="17"/>
  <c r="AE28" s="1"/>
  <c r="K26" i="12"/>
  <c r="K31" i="17"/>
  <c r="K31" i="12"/>
  <c r="K33" i="17"/>
  <c r="K33" i="12"/>
  <c r="K35" i="17"/>
  <c r="K35" i="12"/>
  <c r="K40" i="18"/>
  <c r="AE43" s="1"/>
  <c r="K40" i="13"/>
  <c r="AD43" s="1"/>
  <c r="K42" i="18"/>
  <c r="AE44" s="1"/>
  <c r="K42" i="13"/>
  <c r="AD44" s="1"/>
  <c r="K44" i="18"/>
  <c r="AE45" s="1"/>
  <c r="K44" i="13"/>
  <c r="AD45" s="1"/>
  <c r="L17"/>
  <c r="L17" i="18"/>
  <c r="AF20" s="1"/>
  <c r="L24" i="13"/>
  <c r="L24" i="18"/>
  <c r="AF27" s="1"/>
  <c r="L26" i="13"/>
  <c r="L26" i="18"/>
  <c r="AF28" s="1"/>
  <c r="D16" i="17"/>
  <c r="X13" s="1"/>
  <c r="D16" i="12"/>
  <c r="D30" i="17"/>
  <c r="X30" s="1"/>
  <c r="D30" i="12"/>
  <c r="D25" i="18"/>
  <c r="D25" i="13"/>
  <c r="D17" i="17"/>
  <c r="X20" s="1"/>
  <c r="D17" i="12"/>
  <c r="D26" i="17"/>
  <c r="X28" s="1"/>
  <c r="D26" i="12"/>
  <c r="D31" i="17"/>
  <c r="D31" i="12"/>
  <c r="D35" i="17"/>
  <c r="D35" i="12"/>
  <c r="D40" i="18"/>
  <c r="D40" i="13"/>
  <c r="D44" i="18"/>
  <c r="D44" i="13"/>
  <c r="E30" i="17"/>
  <c r="Y30" s="1"/>
  <c r="E30" i="12"/>
  <c r="E34" i="17"/>
  <c r="Y32" s="1"/>
  <c r="E34" i="12"/>
  <c r="D17" i="18"/>
  <c r="D17" i="13"/>
  <c r="D24" i="18"/>
  <c r="D24" i="13"/>
  <c r="D26" i="18"/>
  <c r="D26" i="13"/>
  <c r="D31" i="18"/>
  <c r="D31" i="13"/>
  <c r="D33" i="18"/>
  <c r="D33" i="13"/>
  <c r="D35" i="18"/>
  <c r="D35" i="13"/>
  <c r="D41" i="17"/>
  <c r="X40" s="1"/>
  <c r="D41" i="12"/>
  <c r="D43" i="17"/>
  <c r="X41" s="1"/>
  <c r="D43" i="12"/>
  <c r="E16" i="17"/>
  <c r="Y13" s="1"/>
  <c r="E16" i="12"/>
  <c r="E23" i="18"/>
  <c r="Y24" s="1"/>
  <c r="E23" i="13"/>
  <c r="E25" i="18"/>
  <c r="Y25" s="1"/>
  <c r="E25" i="13"/>
  <c r="E30" i="18"/>
  <c r="Y30" s="1"/>
  <c r="E30" i="13"/>
  <c r="E32" i="18"/>
  <c r="Y31" s="1"/>
  <c r="E32" i="13"/>
  <c r="E34" i="18"/>
  <c r="Y32" s="1"/>
  <c r="E34" i="13"/>
  <c r="E39" i="18"/>
  <c r="Y39" s="1"/>
  <c r="E39" i="13"/>
  <c r="E41" i="18"/>
  <c r="Y40" s="1"/>
  <c r="E41" i="13"/>
  <c r="E43" i="18"/>
  <c r="Y41" s="1"/>
  <c r="E43" i="13"/>
  <c r="F17" i="18"/>
  <c r="Z20" s="1"/>
  <c r="F17" i="13"/>
  <c r="F26" i="18"/>
  <c r="Z28" s="1"/>
  <c r="F26" i="13"/>
  <c r="F33" i="18"/>
  <c r="Z35" s="1"/>
  <c r="F33" i="13"/>
  <c r="F40" i="18"/>
  <c r="Z43" s="1"/>
  <c r="F40" i="13"/>
  <c r="Y43" s="1"/>
  <c r="F44" i="18"/>
  <c r="Z45" s="1"/>
  <c r="F44" i="13"/>
  <c r="Y45" s="1"/>
  <c r="G17" i="18"/>
  <c r="AA20" s="1"/>
  <c r="G17" i="13"/>
  <c r="G24" i="18"/>
  <c r="AA27" s="1"/>
  <c r="G24" i="13"/>
  <c r="G26" i="18"/>
  <c r="AA28" s="1"/>
  <c r="G26" i="13"/>
  <c r="G31" i="18"/>
  <c r="AA34" s="1"/>
  <c r="G31" i="13"/>
  <c r="G33" i="18"/>
  <c r="AA35" s="1"/>
  <c r="G33" i="13"/>
  <c r="G35" i="18"/>
  <c r="AA36" s="1"/>
  <c r="G35" i="13"/>
  <c r="G40" i="18"/>
  <c r="AA43" s="1"/>
  <c r="G40" i="13"/>
  <c r="Z43" s="1"/>
  <c r="G42" i="18"/>
  <c r="AA44" s="1"/>
  <c r="G42" i="13"/>
  <c r="Z44" s="1"/>
  <c r="G44" i="18"/>
  <c r="AA45" s="1"/>
  <c r="G44" i="13"/>
  <c r="Z45" s="1"/>
  <c r="I17" i="18"/>
  <c r="AC20" s="1"/>
  <c r="I17" i="13"/>
  <c r="I24" i="18"/>
  <c r="AC27" s="1"/>
  <c r="I24" i="13"/>
  <c r="I26" i="18"/>
  <c r="AC28" s="1"/>
  <c r="I26" i="13"/>
  <c r="I31" i="18"/>
  <c r="AC34" s="1"/>
  <c r="I31" i="13"/>
  <c r="I33" i="18"/>
  <c r="AC35" s="1"/>
  <c r="I33" i="13"/>
  <c r="I35" i="18"/>
  <c r="AC36" s="1"/>
  <c r="I35" i="13"/>
  <c r="I40" i="18"/>
  <c r="AC43" s="1"/>
  <c r="I40" i="13"/>
  <c r="AB43" s="1"/>
  <c r="I42" i="18"/>
  <c r="AC44" s="1"/>
  <c r="I42" i="13"/>
  <c r="AB44" s="1"/>
  <c r="I44" i="18"/>
  <c r="AC45" s="1"/>
  <c r="I44" i="13"/>
  <c r="AB45" s="1"/>
  <c r="J24" i="18"/>
  <c r="AD27" s="1"/>
  <c r="J24" i="13"/>
  <c r="J26" i="18"/>
  <c r="AD28" s="1"/>
  <c r="J26" i="13"/>
  <c r="J31" i="18"/>
  <c r="AD34" s="1"/>
  <c r="J31" i="13"/>
  <c r="J33" i="18"/>
  <c r="AD35" s="1"/>
  <c r="J33" i="13"/>
  <c r="J35" i="18"/>
  <c r="AD36" s="1"/>
  <c r="J35" i="13"/>
  <c r="J40" i="18"/>
  <c r="AD43" s="1"/>
  <c r="J40" i="13"/>
  <c r="AC43" s="1"/>
  <c r="J42" i="18"/>
  <c r="AD44" s="1"/>
  <c r="J42" i="13"/>
  <c r="AC44" s="1"/>
  <c r="J44" i="18"/>
  <c r="AD45" s="1"/>
  <c r="J44" i="13"/>
  <c r="AC45" s="1"/>
  <c r="K17" i="18"/>
  <c r="AE20" s="1"/>
  <c r="K17" i="13"/>
  <c r="K24" i="18"/>
  <c r="AE27" s="1"/>
  <c r="K24" i="13"/>
  <c r="K26" i="18"/>
  <c r="AE28" s="1"/>
  <c r="K26" i="13"/>
  <c r="K31" i="18"/>
  <c r="AE34" s="1"/>
  <c r="K31" i="13"/>
  <c r="K33" i="18"/>
  <c r="AE35" s="1"/>
  <c r="K33" i="13"/>
  <c r="K35" i="18"/>
  <c r="AE36" s="1"/>
  <c r="K35" i="13"/>
  <c r="K41" i="17"/>
  <c r="AE40" s="1"/>
  <c r="K41" i="12"/>
  <c r="K43" i="17"/>
  <c r="AE41" s="1"/>
  <c r="K43" i="12"/>
  <c r="L30" i="13"/>
  <c r="L30" i="18"/>
  <c r="AF30" s="1"/>
  <c r="L32"/>
  <c r="AF31" s="1"/>
  <c r="L32" i="13"/>
  <c r="L34"/>
  <c r="L34" i="18"/>
  <c r="AF32" s="1"/>
  <c r="L41"/>
  <c r="AF40" s="1"/>
  <c r="L41" i="13"/>
  <c r="L43"/>
  <c r="L43" i="18"/>
  <c r="AF41" s="1"/>
  <c r="L16" i="17"/>
  <c r="L16" i="12"/>
  <c r="L17" i="17"/>
  <c r="L17" i="12"/>
  <c r="L23"/>
  <c r="L23" i="17"/>
  <c r="L24"/>
  <c r="L24" i="12"/>
  <c r="L25"/>
  <c r="L25" i="17"/>
  <c r="L26"/>
  <c r="L26" i="12"/>
  <c r="L30" i="17"/>
  <c r="L30" i="12"/>
  <c r="L31" i="17"/>
  <c r="L31" i="12"/>
  <c r="L32" i="17"/>
  <c r="L32" i="12"/>
  <c r="L33" i="17"/>
  <c r="L33" i="12"/>
  <c r="L34" i="17"/>
  <c r="L34" i="12"/>
  <c r="L35" i="17"/>
  <c r="L35" i="12"/>
  <c r="L39"/>
  <c r="L39" i="17"/>
  <c r="L40"/>
  <c r="L40" i="12"/>
  <c r="L41"/>
  <c r="L41" i="17"/>
  <c r="L42"/>
  <c r="L42" i="12"/>
  <c r="L43"/>
  <c r="L43" i="17"/>
  <c r="L44"/>
  <c r="L44" i="12"/>
  <c r="AE31" i="13" l="1"/>
  <c r="AE41"/>
  <c r="AE32"/>
  <c r="AE30"/>
  <c r="AD41" i="12"/>
  <c r="AD40"/>
  <c r="AD36" i="13"/>
  <c r="AD35"/>
  <c r="AD34"/>
  <c r="AD28"/>
  <c r="AD27"/>
  <c r="AB36"/>
  <c r="AB35"/>
  <c r="AB34"/>
  <c r="AB28"/>
  <c r="AB27"/>
  <c r="Z20"/>
  <c r="Y35"/>
  <c r="Y28"/>
  <c r="Y20"/>
  <c r="X41"/>
  <c r="X40"/>
  <c r="X39"/>
  <c r="X32"/>
  <c r="X31"/>
  <c r="X30"/>
  <c r="X25"/>
  <c r="X24"/>
  <c r="W40" i="12"/>
  <c r="X36" i="17"/>
  <c r="X34"/>
  <c r="AE28" i="13"/>
  <c r="AE27"/>
  <c r="AD36" i="12"/>
  <c r="AD35"/>
  <c r="AD34"/>
  <c r="AD28"/>
  <c r="AD27"/>
  <c r="AD20"/>
  <c r="AC45"/>
  <c r="AC44"/>
  <c r="AC43"/>
  <c r="AC36"/>
  <c r="AC35"/>
  <c r="AC34"/>
  <c r="AC28"/>
  <c r="AC27"/>
  <c r="AB45"/>
  <c r="AB44"/>
  <c r="AB43"/>
  <c r="AB36"/>
  <c r="AB35"/>
  <c r="AB34"/>
  <c r="AB28"/>
  <c r="AB27"/>
  <c r="AB20"/>
  <c r="Z45"/>
  <c r="Z44"/>
  <c r="Z43"/>
  <c r="Z36"/>
  <c r="Z35"/>
  <c r="Z34"/>
  <c r="Z28"/>
  <c r="Z27"/>
  <c r="Z20"/>
  <c r="Y41" i="13"/>
  <c r="Y39"/>
  <c r="Y31"/>
  <c r="Y25"/>
  <c r="Y13"/>
  <c r="X41" i="12"/>
  <c r="X40"/>
  <c r="X39"/>
  <c r="X31"/>
  <c r="X25"/>
  <c r="X24"/>
  <c r="W35"/>
  <c r="W27"/>
  <c r="AE36" i="13"/>
  <c r="AE35"/>
  <c r="AE34"/>
  <c r="AD13"/>
  <c r="AC41"/>
  <c r="AC40"/>
  <c r="AC39"/>
  <c r="AC32"/>
  <c r="AC31"/>
  <c r="AC30"/>
  <c r="AC25"/>
  <c r="AC24"/>
  <c r="AB13"/>
  <c r="Z41"/>
  <c r="Z40"/>
  <c r="Z39"/>
  <c r="Z32"/>
  <c r="Z31"/>
  <c r="Z30"/>
  <c r="Z25"/>
  <c r="Z24"/>
  <c r="X36"/>
  <c r="X35"/>
  <c r="X34"/>
  <c r="X28"/>
  <c r="X27"/>
  <c r="AE24"/>
  <c r="AE13"/>
  <c r="X45" i="12"/>
  <c r="X44"/>
  <c r="X43"/>
  <c r="X36"/>
  <c r="X35"/>
  <c r="X34"/>
  <c r="X28"/>
  <c r="X27"/>
  <c r="X13" i="13"/>
  <c r="W31" i="12"/>
  <c r="W25"/>
  <c r="AE40" i="13"/>
  <c r="AD20"/>
  <c r="AC36"/>
  <c r="AC35"/>
  <c r="AC34"/>
  <c r="AC28"/>
  <c r="AC27"/>
  <c r="AB20"/>
  <c r="Z36"/>
  <c r="Z35"/>
  <c r="Z34"/>
  <c r="Z28"/>
  <c r="Z27"/>
  <c r="X13" i="12"/>
  <c r="W41"/>
  <c r="X32"/>
  <c r="X30"/>
  <c r="W36"/>
  <c r="W34"/>
  <c r="W28"/>
  <c r="W20"/>
  <c r="W30"/>
  <c r="W13"/>
  <c r="AE20" i="13"/>
  <c r="AE36" i="17"/>
  <c r="AE35"/>
  <c r="AE34"/>
  <c r="AD36"/>
  <c r="AD35"/>
  <c r="AD34"/>
  <c r="AC36"/>
  <c r="AC35"/>
  <c r="AC34"/>
  <c r="AA36"/>
  <c r="AA35"/>
  <c r="AA34"/>
  <c r="X35"/>
  <c r="W24" i="12"/>
  <c r="AD45"/>
  <c r="AD44"/>
  <c r="AD43"/>
  <c r="AD32" i="13"/>
  <c r="AD31"/>
  <c r="AD30"/>
  <c r="AD25"/>
  <c r="AD24"/>
  <c r="AB41"/>
  <c r="AB40"/>
  <c r="AB39"/>
  <c r="AB32"/>
  <c r="AB31"/>
  <c r="AB30"/>
  <c r="AB25"/>
  <c r="AB24"/>
  <c r="Z13"/>
  <c r="Y36"/>
  <c r="Y34"/>
  <c r="Y27"/>
  <c r="X20" i="12"/>
  <c r="W45"/>
  <c r="W44"/>
  <c r="W43"/>
  <c r="AE25" i="13"/>
  <c r="AD41"/>
  <c r="AD40"/>
  <c r="AD39" i="12"/>
  <c r="AD32"/>
  <c r="AD31"/>
  <c r="AD30"/>
  <c r="AD25"/>
  <c r="AD24"/>
  <c r="AD13"/>
  <c r="AC41"/>
  <c r="AC40"/>
  <c r="AC39"/>
  <c r="AC32"/>
  <c r="AC31"/>
  <c r="AC30"/>
  <c r="AC25"/>
  <c r="AC24"/>
  <c r="AB41"/>
  <c r="AB40"/>
  <c r="AB39"/>
  <c r="AB32"/>
  <c r="AB31"/>
  <c r="AB30"/>
  <c r="AB25"/>
  <c r="AB24"/>
  <c r="AB13"/>
  <c r="Z41"/>
  <c r="Z40"/>
  <c r="Z39"/>
  <c r="Z32"/>
  <c r="Z31"/>
  <c r="Z30"/>
  <c r="Z25"/>
  <c r="Z24"/>
  <c r="Z13"/>
  <c r="Y40" i="13"/>
  <c r="Y32"/>
  <c r="Y30"/>
  <c r="Y24"/>
  <c r="Y36" i="17"/>
  <c r="Y35"/>
  <c r="Y34"/>
  <c r="W32" i="12"/>
  <c r="W36" i="13"/>
  <c r="O35"/>
  <c r="P35"/>
  <c r="W35"/>
  <c r="O33"/>
  <c r="P33"/>
  <c r="W34"/>
  <c r="P31"/>
  <c r="O31"/>
  <c r="W28"/>
  <c r="O26"/>
  <c r="P26"/>
  <c r="W27"/>
  <c r="O24"/>
  <c r="P24"/>
  <c r="X44" i="18"/>
  <c r="AK44" s="1"/>
  <c r="O42"/>
  <c r="P42"/>
  <c r="Q42"/>
  <c r="X31"/>
  <c r="AK31" s="1"/>
  <c r="P32"/>
  <c r="Q32"/>
  <c r="O32"/>
  <c r="X24"/>
  <c r="AK24" s="1"/>
  <c r="Q23"/>
  <c r="P23"/>
  <c r="O23"/>
  <c r="W32" i="13"/>
  <c r="O34"/>
  <c r="P34"/>
  <c r="X40" i="18"/>
  <c r="AK40" s="1"/>
  <c r="Q41"/>
  <c r="P41"/>
  <c r="O41"/>
  <c r="X39"/>
  <c r="AK39" s="1"/>
  <c r="P39"/>
  <c r="O39"/>
  <c r="Q39"/>
  <c r="X36"/>
  <c r="AK36" s="1"/>
  <c r="Q35"/>
  <c r="P35"/>
  <c r="O35"/>
  <c r="X35"/>
  <c r="AK35" s="1"/>
  <c r="O33"/>
  <c r="Q33"/>
  <c r="P33"/>
  <c r="X34"/>
  <c r="AK34" s="1"/>
  <c r="O31"/>
  <c r="P31"/>
  <c r="Q31"/>
  <c r="X28"/>
  <c r="AK28" s="1"/>
  <c r="Q26"/>
  <c r="P26"/>
  <c r="O26"/>
  <c r="X27"/>
  <c r="AK27" s="1"/>
  <c r="O24"/>
  <c r="P24"/>
  <c r="Q24"/>
  <c r="W20" i="13"/>
  <c r="O17"/>
  <c r="P17"/>
  <c r="W45"/>
  <c r="P44"/>
  <c r="O44"/>
  <c r="W43"/>
  <c r="O40"/>
  <c r="P40"/>
  <c r="W25"/>
  <c r="O25"/>
  <c r="P25"/>
  <c r="X32" i="18"/>
  <c r="AK32" s="1"/>
  <c r="P34"/>
  <c r="Q34"/>
  <c r="O34"/>
  <c r="W30" i="13"/>
  <c r="O30"/>
  <c r="P30"/>
  <c r="W13"/>
  <c r="O16"/>
  <c r="P16"/>
  <c r="X20" i="18"/>
  <c r="AK20" s="1"/>
  <c r="Q17"/>
  <c r="P17"/>
  <c r="O17"/>
  <c r="X45"/>
  <c r="AK45" s="1"/>
  <c r="Q44"/>
  <c r="O44"/>
  <c r="P44"/>
  <c r="X43"/>
  <c r="AK43" s="1"/>
  <c r="P40"/>
  <c r="Q40"/>
  <c r="O40"/>
  <c r="X25"/>
  <c r="AK25" s="1"/>
  <c r="Q25"/>
  <c r="O25"/>
  <c r="P25"/>
  <c r="X30"/>
  <c r="AK30" s="1"/>
  <c r="O30"/>
  <c r="P30"/>
  <c r="Q30"/>
  <c r="X13"/>
  <c r="AK13" s="1"/>
  <c r="P16"/>
  <c r="Q16"/>
  <c r="O16"/>
  <c r="W41" i="13"/>
  <c r="O43"/>
  <c r="P43"/>
  <c r="W44"/>
  <c r="O42"/>
  <c r="P42"/>
  <c r="W31"/>
  <c r="O32"/>
  <c r="P32"/>
  <c r="W24"/>
  <c r="O23"/>
  <c r="P23"/>
  <c r="X41" i="18"/>
  <c r="AK41" s="1"/>
  <c r="Q43"/>
  <c r="O43"/>
  <c r="P43"/>
  <c r="W40" i="13"/>
  <c r="O41"/>
  <c r="P41"/>
  <c r="W39"/>
  <c r="O39"/>
  <c r="P39"/>
  <c r="Q43" i="17"/>
  <c r="P43"/>
  <c r="P42" i="12"/>
  <c r="O42"/>
  <c r="Q39" i="17"/>
  <c r="P39"/>
  <c r="P35" i="12"/>
  <c r="O35"/>
  <c r="P33"/>
  <c r="O33"/>
  <c r="P31"/>
  <c r="O31"/>
  <c r="Q25" i="17"/>
  <c r="P25"/>
  <c r="Q23"/>
  <c r="P23"/>
  <c r="Q17"/>
  <c r="P17"/>
  <c r="Q44"/>
  <c r="P44"/>
  <c r="P43" i="12"/>
  <c r="O43"/>
  <c r="Q42" i="17"/>
  <c r="P42"/>
  <c r="P41" i="12"/>
  <c r="O41"/>
  <c r="Q40" i="17"/>
  <c r="P40"/>
  <c r="P39" i="12"/>
  <c r="O39"/>
  <c r="Q35" i="17"/>
  <c r="P35"/>
  <c r="Q34"/>
  <c r="P34"/>
  <c r="Q33"/>
  <c r="P33"/>
  <c r="Q32"/>
  <c r="P32"/>
  <c r="Q31"/>
  <c r="P31"/>
  <c r="Q30"/>
  <c r="P30"/>
  <c r="Q26"/>
  <c r="P26"/>
  <c r="P25" i="12"/>
  <c r="O25"/>
  <c r="Q24" i="17"/>
  <c r="P24"/>
  <c r="AE24" i="12"/>
  <c r="P23"/>
  <c r="O23"/>
  <c r="P17"/>
  <c r="O17"/>
  <c r="AE13"/>
  <c r="P16"/>
  <c r="O16"/>
  <c r="P44"/>
  <c r="O44"/>
  <c r="Q41" i="17"/>
  <c r="P41"/>
  <c r="P40" i="12"/>
  <c r="O40"/>
  <c r="P34"/>
  <c r="O34"/>
  <c r="P32"/>
  <c r="O32"/>
  <c r="P30"/>
  <c r="O30"/>
  <c r="P26"/>
  <c r="O26"/>
  <c r="P24"/>
  <c r="O24"/>
  <c r="Q16" i="17"/>
  <c r="P16"/>
  <c r="AF40"/>
  <c r="AI40" s="1"/>
  <c r="O41"/>
  <c r="AF39"/>
  <c r="AI39" s="1"/>
  <c r="O39"/>
  <c r="AF24"/>
  <c r="AI24" s="1"/>
  <c r="O23"/>
  <c r="AF45"/>
  <c r="AI45" s="1"/>
  <c r="O44"/>
  <c r="AF44"/>
  <c r="AI44" s="1"/>
  <c r="O42"/>
  <c r="AF43"/>
  <c r="AI43" s="1"/>
  <c r="O40"/>
  <c r="AF36"/>
  <c r="AI36" s="1"/>
  <c r="O35"/>
  <c r="AF32"/>
  <c r="AI32" s="1"/>
  <c r="O34"/>
  <c r="AF35"/>
  <c r="AI35" s="1"/>
  <c r="O33"/>
  <c r="AF31"/>
  <c r="AI31" s="1"/>
  <c r="O32"/>
  <c r="AF34"/>
  <c r="AI34" s="1"/>
  <c r="O31"/>
  <c r="AF30"/>
  <c r="AI30" s="1"/>
  <c r="O30"/>
  <c r="AF28"/>
  <c r="AI28" s="1"/>
  <c r="O26"/>
  <c r="AF27"/>
  <c r="AI27" s="1"/>
  <c r="O24"/>
  <c r="AF41"/>
  <c r="AI41" s="1"/>
  <c r="O43"/>
  <c r="AF25"/>
  <c r="AI25" s="1"/>
  <c r="O25"/>
  <c r="AF20"/>
  <c r="AI20" s="1"/>
  <c r="O17"/>
  <c r="AF13"/>
  <c r="AI13" s="1"/>
  <c r="O16"/>
  <c r="AE45" i="12"/>
  <c r="AE44"/>
  <c r="AE43"/>
  <c r="AE36"/>
  <c r="AE32"/>
  <c r="AE35"/>
  <c r="AE31"/>
  <c r="AE34"/>
  <c r="AE30"/>
  <c r="AE28"/>
  <c r="AE27"/>
  <c r="AE20"/>
  <c r="AE41"/>
  <c r="AE40"/>
  <c r="AE39"/>
  <c r="AE25"/>
  <c r="AJ39" i="13" l="1"/>
  <c r="AJ44"/>
  <c r="AJ25"/>
  <c r="AJ35"/>
  <c r="AJ31"/>
  <c r="AJ30"/>
  <c r="AJ20"/>
  <c r="AJ34"/>
  <c r="AJ24"/>
  <c r="AJ13"/>
  <c r="AJ45"/>
  <c r="AJ32"/>
  <c r="AJ28"/>
  <c r="AJ40"/>
  <c r="AJ41"/>
  <c r="AJ43"/>
  <c r="AJ27"/>
  <c r="AJ36"/>
  <c r="AH40" i="12"/>
  <c r="AI40"/>
  <c r="AH28"/>
  <c r="AI28"/>
  <c r="AH35"/>
  <c r="AI35"/>
  <c r="AH39"/>
  <c r="AI39"/>
  <c r="AH41"/>
  <c r="AI41"/>
  <c r="AH27"/>
  <c r="AI27"/>
  <c r="AH30"/>
  <c r="AI30"/>
  <c r="AH31"/>
  <c r="AI31"/>
  <c r="AH32"/>
  <c r="AI32"/>
  <c r="AH43"/>
  <c r="AI43"/>
  <c r="AH45"/>
  <c r="AI45"/>
  <c r="AH24"/>
  <c r="AI24"/>
  <c r="AH25"/>
  <c r="AI25"/>
  <c r="AH20"/>
  <c r="AI20"/>
  <c r="AH34"/>
  <c r="AI34"/>
  <c r="AH36"/>
  <c r="AI36"/>
  <c r="AH44"/>
  <c r="AI44"/>
  <c r="AH13"/>
  <c r="AI13"/>
</calcChain>
</file>

<file path=xl/sharedStrings.xml><?xml version="1.0" encoding="utf-8"?>
<sst xmlns="http://schemas.openxmlformats.org/spreadsheetml/2006/main" count="1679" uniqueCount="72">
  <si>
    <t>Subject</t>
  </si>
  <si>
    <t>Rigid system</t>
  </si>
  <si>
    <t>Dynamic system</t>
  </si>
  <si>
    <t>hr:min</t>
  </si>
  <si>
    <t>Test period:</t>
  </si>
  <si>
    <t>Weight:</t>
  </si>
  <si>
    <t>Age:</t>
  </si>
  <si>
    <t>Rigid</t>
  </si>
  <si>
    <t>Dynamic</t>
  </si>
  <si>
    <t>Classroom</t>
  </si>
  <si>
    <t>Transportation</t>
  </si>
  <si>
    <t>Average</t>
  </si>
  <si>
    <t>Peak</t>
  </si>
  <si>
    <t>Force (N)</t>
  </si>
  <si>
    <t>BA</t>
  </si>
  <si>
    <t>Fx</t>
  </si>
  <si>
    <t>Fy</t>
  </si>
  <si>
    <t>Fz</t>
  </si>
  <si>
    <t>Mx</t>
  </si>
  <si>
    <t>My</t>
  </si>
  <si>
    <t>Mz</t>
  </si>
  <si>
    <t xml:space="preserve">Left Footrest </t>
  </si>
  <si>
    <t>FL</t>
  </si>
  <si>
    <t xml:space="preserve">Right Footrest </t>
  </si>
  <si>
    <t>FR</t>
  </si>
  <si>
    <t>BT</t>
  </si>
  <si>
    <t>FB</t>
  </si>
  <si>
    <t>COP</t>
  </si>
  <si>
    <t>Z*</t>
  </si>
  <si>
    <t>Y*</t>
  </si>
  <si>
    <t>avr</t>
  </si>
  <si>
    <t>peak</t>
  </si>
  <si>
    <t>rigid</t>
  </si>
  <si>
    <t>dyn</t>
  </si>
  <si>
    <t>ba Fl</t>
  </si>
  <si>
    <t>bb Fl</t>
  </si>
  <si>
    <t>Ax fl</t>
  </si>
  <si>
    <t>ba Fr</t>
  </si>
  <si>
    <t>bb Fr</t>
  </si>
  <si>
    <t>Ax fr</t>
  </si>
  <si>
    <t>ax bt</t>
  </si>
  <si>
    <t>to bt</t>
  </si>
  <si>
    <t>Mx1</t>
  </si>
  <si>
    <t>My1</t>
  </si>
  <si>
    <t>Mz1</t>
  </si>
  <si>
    <t>Fx2</t>
  </si>
  <si>
    <t>Fy2</t>
  </si>
  <si>
    <t>Fz2</t>
  </si>
  <si>
    <t>years</t>
  </si>
  <si>
    <t>N</t>
  </si>
  <si>
    <t>Sex:</t>
  </si>
  <si>
    <t>F</t>
  </si>
  <si>
    <t>M</t>
  </si>
  <si>
    <t>Bus</t>
  </si>
  <si>
    <t>Spring displaced</t>
  </si>
  <si>
    <t>BT Fy</t>
  </si>
  <si>
    <t>BT My</t>
  </si>
  <si>
    <t>FL Mx</t>
  </si>
  <si>
    <t>FL Mz</t>
  </si>
  <si>
    <t>FL Ax</t>
  </si>
  <si>
    <t>FR Mx</t>
  </si>
  <si>
    <t>FR Mz</t>
  </si>
  <si>
    <t>FR Ax</t>
  </si>
  <si>
    <t>(N)</t>
  </si>
  <si>
    <t>weight</t>
  </si>
  <si>
    <t>average</t>
  </si>
  <si>
    <t>Normalised by weight</t>
  </si>
  <si>
    <t>SD</t>
  </si>
  <si>
    <t>m</t>
  </si>
  <si>
    <t>(m)</t>
  </si>
  <si>
    <t>Mean</t>
  </si>
  <si>
    <t>summation</t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</si>
</sst>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28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theme="0" tint="-0.34998626667073579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quotePrefix="1"/>
    <xf numFmtId="0" fontId="0" fillId="3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2" fontId="0" fillId="0" borderId="0" xfId="0" quotePrefix="1" applyNumberFormat="1"/>
    <xf numFmtId="2" fontId="0" fillId="0" borderId="0" xfId="0" applyNumberFormat="1"/>
    <xf numFmtId="2" fontId="0" fillId="3" borderId="0" xfId="0" applyNumberFormat="1" applyFill="1"/>
    <xf numFmtId="2" fontId="0" fillId="2" borderId="0" xfId="0" applyNumberFormat="1" applyFill="1" applyAlignment="1">
      <alignment horizontal="center"/>
    </xf>
    <xf numFmtId="2" fontId="0" fillId="0" borderId="0" xfId="0" applyNumberFormat="1" applyFill="1"/>
    <xf numFmtId="1" fontId="0" fillId="2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0" fontId="0" fillId="0" borderId="0" xfId="0" applyFont="1"/>
    <xf numFmtId="11" fontId="0" fillId="0" borderId="0" xfId="0" applyNumberFormat="1"/>
    <xf numFmtId="1" fontId="0" fillId="0" borderId="0" xfId="0" applyNumberFormat="1"/>
    <xf numFmtId="2" fontId="0" fillId="0" borderId="0" xfId="1" applyNumberFormat="1" applyFont="1"/>
    <xf numFmtId="0" fontId="2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3" borderId="0" xfId="0" applyFont="1" applyFill="1"/>
    <xf numFmtId="0" fontId="4" fillId="0" borderId="0" xfId="0" applyFont="1" applyFill="1"/>
    <xf numFmtId="0" fontId="5" fillId="3" borderId="0" xfId="0" applyFont="1" applyFill="1"/>
    <xf numFmtId="0" fontId="0" fillId="2" borderId="0" xfId="0" applyFont="1" applyFill="1" applyAlignment="1">
      <alignment horizontal="center"/>
    </xf>
    <xf numFmtId="0" fontId="0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1" applyNumberFormat="1" applyFont="1" applyFill="1"/>
    <xf numFmtId="10" fontId="0" fillId="0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33CC33"/>
      <color rgb="FF00FF00"/>
      <color rgb="FF006600"/>
      <color rgb="FF00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'1'!$A$9:$B$23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'1'!$C$9:$C$23</c:f>
              <c:numCache>
                <c:formatCode>0.00</c:formatCode>
                <c:ptCount val="15"/>
                <c:pt idx="1">
                  <c:v>43.319663209550903</c:v>
                </c:pt>
                <c:pt idx="2">
                  <c:v>102.811033005086</c:v>
                </c:pt>
                <c:pt idx="3">
                  <c:v>24.753577773087599</c:v>
                </c:pt>
                <c:pt idx="4">
                  <c:v>121.002476653131</c:v>
                </c:pt>
                <c:pt idx="5">
                  <c:v>-24.7819635830956</c:v>
                </c:pt>
                <c:pt idx="6">
                  <c:v>-135.97226010240001</c:v>
                </c:pt>
                <c:pt idx="7">
                  <c:v>2.3258586119044899</c:v>
                </c:pt>
                <c:pt idx="8">
                  <c:v>15.7615894074387</c:v>
                </c:pt>
                <c:pt idx="9">
                  <c:v>-1.6348761003677701</c:v>
                </c:pt>
                <c:pt idx="10">
                  <c:v>-9.7168231365456492</c:v>
                </c:pt>
                <c:pt idx="11">
                  <c:v>-0.77476055172271796</c:v>
                </c:pt>
                <c:pt idx="12">
                  <c:v>12.1406151242468</c:v>
                </c:pt>
                <c:pt idx="13">
                  <c:v>0</c:v>
                </c:pt>
                <c:pt idx="14">
                  <c:v>-75.994239160397299</c:v>
                </c:pt>
              </c:numCache>
            </c:numRef>
          </c:val>
        </c:ser>
        <c:ser>
          <c:idx val="1"/>
          <c:order val="1"/>
          <c:tx>
            <c:strRef>
              <c:f>'1'!$D$8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'1'!$A$9:$B$23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'1'!$D$9:$D$23</c:f>
              <c:numCache>
                <c:formatCode>0.00</c:formatCode>
                <c:ptCount val="15"/>
                <c:pt idx="1">
                  <c:v>56.827095026326703</c:v>
                </c:pt>
                <c:pt idx="2">
                  <c:v>124.479388337223</c:v>
                </c:pt>
                <c:pt idx="3">
                  <c:v>-83.867407544066594</c:v>
                </c:pt>
                <c:pt idx="4">
                  <c:v>-215.62501264843499</c:v>
                </c:pt>
                <c:pt idx="5">
                  <c:v>-24.427450561427499</c:v>
                </c:pt>
                <c:pt idx="6">
                  <c:v>-84.292117587738701</c:v>
                </c:pt>
                <c:pt idx="7">
                  <c:v>8.0359954033294496</c:v>
                </c:pt>
                <c:pt idx="8">
                  <c:v>16.7515005321705</c:v>
                </c:pt>
                <c:pt idx="9">
                  <c:v>0.39493910265885102</c:v>
                </c:pt>
                <c:pt idx="10">
                  <c:v>0.90307808825098002</c:v>
                </c:pt>
                <c:pt idx="11">
                  <c:v>5.8051170135813299</c:v>
                </c:pt>
                <c:pt idx="12">
                  <c:v>16.440792483268101</c:v>
                </c:pt>
                <c:pt idx="13">
                  <c:v>0</c:v>
                </c:pt>
                <c:pt idx="14">
                  <c:v>-94.305049794012902</c:v>
                </c:pt>
              </c:numCache>
            </c:numRef>
          </c:val>
        </c:ser>
        <c:axId val="64739968"/>
        <c:axId val="66158976"/>
      </c:barChart>
      <c:catAx>
        <c:axId val="64739968"/>
        <c:scaling>
          <c:orientation val="minMax"/>
        </c:scaling>
        <c:axPos val="b"/>
        <c:tickLblPos val="nextTo"/>
        <c:crossAx val="66158976"/>
        <c:crosses val="autoZero"/>
        <c:auto val="1"/>
        <c:lblAlgn val="ctr"/>
        <c:lblOffset val="100"/>
      </c:catAx>
      <c:valAx>
        <c:axId val="661589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64739968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'9'!$C$8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'9'!$A$9:$B$23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'9'!$C$9:$C$23</c:f>
              <c:numCache>
                <c:formatCode>General</c:formatCode>
                <c:ptCount val="15"/>
                <c:pt idx="1">
                  <c:v>44.45</c:v>
                </c:pt>
                <c:pt idx="2">
                  <c:v>159.37</c:v>
                </c:pt>
                <c:pt idx="3">
                  <c:v>-203.6</c:v>
                </c:pt>
                <c:pt idx="4">
                  <c:v>-339.39</c:v>
                </c:pt>
                <c:pt idx="5">
                  <c:v>-29.21</c:v>
                </c:pt>
                <c:pt idx="6">
                  <c:v>-187.54</c:v>
                </c:pt>
                <c:pt idx="7">
                  <c:v>14.15407901131673</c:v>
                </c:pt>
                <c:pt idx="8">
                  <c:v>27.11678116981118</c:v>
                </c:pt>
                <c:pt idx="9">
                  <c:v>0.65</c:v>
                </c:pt>
                <c:pt idx="10">
                  <c:v>1.56</c:v>
                </c:pt>
                <c:pt idx="11">
                  <c:v>13.02</c:v>
                </c:pt>
                <c:pt idx="12">
                  <c:v>29</c:v>
                </c:pt>
                <c:pt idx="14">
                  <c:v>-117.032769832668</c:v>
                </c:pt>
              </c:numCache>
            </c:numRef>
          </c:val>
        </c:ser>
        <c:ser>
          <c:idx val="1"/>
          <c:order val="1"/>
          <c:tx>
            <c:strRef>
              <c:f>'9'!$D$8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'9'!$A$9:$B$23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'9'!$D$9:$D$23</c:f>
              <c:numCache>
                <c:formatCode>General</c:formatCode>
                <c:ptCount val="15"/>
                <c:pt idx="1">
                  <c:v>63.62</c:v>
                </c:pt>
                <c:pt idx="2">
                  <c:v>166.04</c:v>
                </c:pt>
                <c:pt idx="3">
                  <c:v>-234.56</c:v>
                </c:pt>
                <c:pt idx="4">
                  <c:v>-387.61</c:v>
                </c:pt>
                <c:pt idx="5">
                  <c:v>-47.59</c:v>
                </c:pt>
                <c:pt idx="6">
                  <c:v>-195.57</c:v>
                </c:pt>
                <c:pt idx="7">
                  <c:v>17.113660463479679</c:v>
                </c:pt>
                <c:pt idx="8">
                  <c:v>28.772389832669688</c:v>
                </c:pt>
                <c:pt idx="9">
                  <c:v>0.76</c:v>
                </c:pt>
                <c:pt idx="10">
                  <c:v>1.55</c:v>
                </c:pt>
                <c:pt idx="11">
                  <c:v>15.52</c:v>
                </c:pt>
                <c:pt idx="12">
                  <c:v>29.45</c:v>
                </c:pt>
                <c:pt idx="14">
                  <c:v>-155.521043679332</c:v>
                </c:pt>
              </c:numCache>
            </c:numRef>
          </c:val>
        </c:ser>
        <c:axId val="69861376"/>
        <c:axId val="69862912"/>
      </c:barChart>
      <c:catAx>
        <c:axId val="69861376"/>
        <c:scaling>
          <c:orientation val="minMax"/>
        </c:scaling>
        <c:axPos val="b"/>
        <c:tickLblPos val="nextTo"/>
        <c:crossAx val="69862912"/>
        <c:crosses val="autoZero"/>
        <c:auto val="1"/>
        <c:lblAlgn val="ctr"/>
        <c:lblOffset val="100"/>
      </c:catAx>
      <c:valAx>
        <c:axId val="698629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6986137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'10'!$C$8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'10'!$A$10:$B$23</c:f>
              <c:multiLvlStrCache>
                <c:ptCount val="14"/>
                <c:lvl>
                  <c:pt idx="0">
                    <c:v>Average</c:v>
                  </c:pt>
                  <c:pt idx="1">
                    <c:v>Peak</c:v>
                  </c:pt>
                  <c:pt idx="2">
                    <c:v>Average</c:v>
                  </c:pt>
                  <c:pt idx="3">
                    <c:v>Peak</c:v>
                  </c:pt>
                  <c:pt idx="4">
                    <c:v>Average</c:v>
                  </c:pt>
                  <c:pt idx="5">
                    <c:v>Peak</c:v>
                  </c:pt>
                  <c:pt idx="6">
                    <c:v>Average</c:v>
                  </c:pt>
                  <c:pt idx="7">
                    <c:v>Peak</c:v>
                  </c:pt>
                  <c:pt idx="8">
                    <c:v>Average</c:v>
                  </c:pt>
                  <c:pt idx="9">
                    <c:v>Peak</c:v>
                  </c:pt>
                  <c:pt idx="10">
                    <c:v>Average</c:v>
                  </c:pt>
                  <c:pt idx="11">
                    <c:v>Peak</c:v>
                  </c:pt>
                  <c:pt idx="12">
                    <c:v>Average</c:v>
                  </c:pt>
                  <c:pt idx="13">
                    <c:v>Peak</c:v>
                  </c:pt>
                </c:lvl>
                <c:lvl>
                  <c:pt idx="0">
                    <c:v>Fx</c:v>
                  </c:pt>
                  <c:pt idx="2">
                    <c:v>Fy</c:v>
                  </c:pt>
                  <c:pt idx="4">
                    <c:v>Fz</c:v>
                  </c:pt>
                  <c:pt idx="6">
                    <c:v>Mx</c:v>
                  </c:pt>
                  <c:pt idx="8">
                    <c:v>My</c:v>
                  </c:pt>
                  <c:pt idx="10">
                    <c:v>Mz</c:v>
                  </c:pt>
                  <c:pt idx="12">
                    <c:v>summation</c:v>
                  </c:pt>
                </c:lvl>
              </c:multiLvlStrCache>
            </c:multiLvlStrRef>
          </c:cat>
          <c:val>
            <c:numRef>
              <c:f>'10'!$C$10:$C$23</c:f>
              <c:numCache>
                <c:formatCode>General</c:formatCode>
                <c:ptCount val="14"/>
                <c:pt idx="0">
                  <c:v>72.260000000000005</c:v>
                </c:pt>
                <c:pt idx="1">
                  <c:v>325.17</c:v>
                </c:pt>
                <c:pt idx="2">
                  <c:v>-241.82</c:v>
                </c:pt>
                <c:pt idx="3">
                  <c:v>-725.55</c:v>
                </c:pt>
                <c:pt idx="4">
                  <c:v>-52.28</c:v>
                </c:pt>
                <c:pt idx="5">
                  <c:v>-458.5</c:v>
                </c:pt>
                <c:pt idx="6">
                  <c:v>19.854525025201401</c:v>
                </c:pt>
                <c:pt idx="7">
                  <c:v>71.214334498768508</c:v>
                </c:pt>
                <c:pt idx="8">
                  <c:v>0.88</c:v>
                </c:pt>
                <c:pt idx="9">
                  <c:v>3.67</c:v>
                </c:pt>
                <c:pt idx="10">
                  <c:v>17.22184105361973</c:v>
                </c:pt>
                <c:pt idx="11">
                  <c:v>69.56</c:v>
                </c:pt>
                <c:pt idx="12">
                  <c:v>178.5</c:v>
                </c:pt>
                <c:pt idx="13">
                  <c:v>646.6</c:v>
                </c:pt>
              </c:numCache>
            </c:numRef>
          </c:val>
        </c:ser>
        <c:ser>
          <c:idx val="1"/>
          <c:order val="1"/>
          <c:tx>
            <c:strRef>
              <c:f>'10'!$D$8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'10'!$A$10:$B$23</c:f>
              <c:multiLvlStrCache>
                <c:ptCount val="14"/>
                <c:lvl>
                  <c:pt idx="0">
                    <c:v>Average</c:v>
                  </c:pt>
                  <c:pt idx="1">
                    <c:v>Peak</c:v>
                  </c:pt>
                  <c:pt idx="2">
                    <c:v>Average</c:v>
                  </c:pt>
                  <c:pt idx="3">
                    <c:v>Peak</c:v>
                  </c:pt>
                  <c:pt idx="4">
                    <c:v>Average</c:v>
                  </c:pt>
                  <c:pt idx="5">
                    <c:v>Peak</c:v>
                  </c:pt>
                  <c:pt idx="6">
                    <c:v>Average</c:v>
                  </c:pt>
                  <c:pt idx="7">
                    <c:v>Peak</c:v>
                  </c:pt>
                  <c:pt idx="8">
                    <c:v>Average</c:v>
                  </c:pt>
                  <c:pt idx="9">
                    <c:v>Peak</c:v>
                  </c:pt>
                  <c:pt idx="10">
                    <c:v>Average</c:v>
                  </c:pt>
                  <c:pt idx="11">
                    <c:v>Peak</c:v>
                  </c:pt>
                  <c:pt idx="12">
                    <c:v>Average</c:v>
                  </c:pt>
                  <c:pt idx="13">
                    <c:v>Peak</c:v>
                  </c:pt>
                </c:lvl>
                <c:lvl>
                  <c:pt idx="0">
                    <c:v>Fx</c:v>
                  </c:pt>
                  <c:pt idx="2">
                    <c:v>Fy</c:v>
                  </c:pt>
                  <c:pt idx="4">
                    <c:v>Fz</c:v>
                  </c:pt>
                  <c:pt idx="6">
                    <c:v>Mx</c:v>
                  </c:pt>
                  <c:pt idx="8">
                    <c:v>My</c:v>
                  </c:pt>
                  <c:pt idx="10">
                    <c:v>Mz</c:v>
                  </c:pt>
                  <c:pt idx="12">
                    <c:v>summation</c:v>
                  </c:pt>
                </c:lvl>
              </c:multiLvlStrCache>
            </c:multiLvlStrRef>
          </c:cat>
          <c:val>
            <c:numRef>
              <c:f>'10'!$D$10:$D$23</c:f>
              <c:numCache>
                <c:formatCode>General</c:formatCode>
                <c:ptCount val="14"/>
                <c:pt idx="0">
                  <c:v>63.93</c:v>
                </c:pt>
                <c:pt idx="1">
                  <c:v>220.87</c:v>
                </c:pt>
                <c:pt idx="2">
                  <c:v>-116.66</c:v>
                </c:pt>
                <c:pt idx="3">
                  <c:v>-583.04999999999995</c:v>
                </c:pt>
                <c:pt idx="4">
                  <c:v>-28.26</c:v>
                </c:pt>
                <c:pt idx="5">
                  <c:v>-356.12</c:v>
                </c:pt>
                <c:pt idx="6">
                  <c:v>10.30659978831231</c:v>
                </c:pt>
                <c:pt idx="7">
                  <c:v>57.004975913208</c:v>
                </c:pt>
                <c:pt idx="8">
                  <c:v>0.4</c:v>
                </c:pt>
                <c:pt idx="9">
                  <c:v>2.77</c:v>
                </c:pt>
                <c:pt idx="10">
                  <c:v>7.4477613201698194</c:v>
                </c:pt>
                <c:pt idx="11">
                  <c:v>52.1</c:v>
                </c:pt>
                <c:pt idx="12">
                  <c:v>133.6</c:v>
                </c:pt>
                <c:pt idx="13">
                  <c:v>452.6</c:v>
                </c:pt>
              </c:numCache>
            </c:numRef>
          </c:val>
        </c:ser>
        <c:axId val="72043904"/>
        <c:axId val="72045696"/>
      </c:barChart>
      <c:catAx>
        <c:axId val="72043904"/>
        <c:scaling>
          <c:orientation val="minMax"/>
        </c:scaling>
        <c:axPos val="b"/>
        <c:tickLblPos val="nextTo"/>
        <c:crossAx val="72045696"/>
        <c:crosses val="autoZero"/>
        <c:auto val="1"/>
        <c:lblAlgn val="ctr"/>
        <c:lblOffset val="100"/>
      </c:catAx>
      <c:valAx>
        <c:axId val="720456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72043904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'11'!$C$8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'11'!$A$9:$B$23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'11'!$C$9:$C$23</c:f>
              <c:numCache>
                <c:formatCode>0.00</c:formatCode>
                <c:ptCount val="15"/>
                <c:pt idx="1">
                  <c:v>50.5672738476527</c:v>
                </c:pt>
                <c:pt idx="2">
                  <c:v>113.15182983346099</c:v>
                </c:pt>
                <c:pt idx="3">
                  <c:v>-155.94252830178701</c:v>
                </c:pt>
                <c:pt idx="4">
                  <c:v>-383.77941930182902</c:v>
                </c:pt>
                <c:pt idx="5">
                  <c:v>-24.430675711837701</c:v>
                </c:pt>
                <c:pt idx="6">
                  <c:v>-298.581940795788</c:v>
                </c:pt>
                <c:pt idx="7">
                  <c:v>11.2691429539637</c:v>
                </c:pt>
                <c:pt idx="8">
                  <c:v>33.012792056643399</c:v>
                </c:pt>
                <c:pt idx="9">
                  <c:v>0.477071776493176</c:v>
                </c:pt>
                <c:pt idx="10">
                  <c:v>2.3636575606965899</c:v>
                </c:pt>
                <c:pt idx="11">
                  <c:v>9.7966825308141008</c:v>
                </c:pt>
                <c:pt idx="12">
                  <c:v>37.7393518896613</c:v>
                </c:pt>
                <c:pt idx="13">
                  <c:v>0</c:v>
                </c:pt>
                <c:pt idx="14">
                  <c:v>-107.439466780736</c:v>
                </c:pt>
              </c:numCache>
            </c:numRef>
          </c:val>
        </c:ser>
        <c:ser>
          <c:idx val="1"/>
          <c:order val="1"/>
          <c:tx>
            <c:strRef>
              <c:f>'11'!$D$8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'11'!$A$9:$B$23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'11'!$D$9:$D$23</c:f>
              <c:numCache>
                <c:formatCode>0.00</c:formatCode>
                <c:ptCount val="15"/>
                <c:pt idx="1">
                  <c:v>62.979158171485103</c:v>
                </c:pt>
                <c:pt idx="2">
                  <c:v>145.55912945493401</c:v>
                </c:pt>
                <c:pt idx="3">
                  <c:v>-200.305972941232</c:v>
                </c:pt>
                <c:pt idx="4">
                  <c:v>-313.96512623870001</c:v>
                </c:pt>
                <c:pt idx="5">
                  <c:v>-57.388657375876299</c:v>
                </c:pt>
                <c:pt idx="6">
                  <c:v>-363.15844004264102</c:v>
                </c:pt>
                <c:pt idx="7">
                  <c:v>15.990546800374201</c:v>
                </c:pt>
                <c:pt idx="8">
                  <c:v>30.246090187328701</c:v>
                </c:pt>
                <c:pt idx="9">
                  <c:v>0.76019683131606997</c:v>
                </c:pt>
                <c:pt idx="10">
                  <c:v>2.3441730130570901</c:v>
                </c:pt>
                <c:pt idx="11">
                  <c:v>14.5530116238187</c:v>
                </c:pt>
                <c:pt idx="12">
                  <c:v>33.187576688578098</c:v>
                </c:pt>
                <c:pt idx="13">
                  <c:v>0</c:v>
                </c:pt>
                <c:pt idx="14">
                  <c:v>-200.973986688754</c:v>
                </c:pt>
              </c:numCache>
            </c:numRef>
          </c:val>
        </c:ser>
        <c:axId val="72558080"/>
        <c:axId val="72559616"/>
      </c:barChart>
      <c:catAx>
        <c:axId val="72558080"/>
        <c:scaling>
          <c:orientation val="minMax"/>
        </c:scaling>
        <c:axPos val="b"/>
        <c:tickLblPos val="nextTo"/>
        <c:crossAx val="72559616"/>
        <c:crosses val="autoZero"/>
        <c:auto val="1"/>
        <c:lblAlgn val="ctr"/>
        <c:lblOffset val="100"/>
      </c:catAx>
      <c:valAx>
        <c:axId val="725596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7255808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'12'!$C$8</c:f>
              <c:strCache>
                <c:ptCount val="1"/>
                <c:pt idx="0">
                  <c:v>Rigid</c:v>
                </c:pt>
              </c:strCache>
            </c:strRef>
          </c:tx>
          <c:val>
            <c:numRef>
              <c:f>'12'!$C$9:$C$28</c:f>
              <c:numCache>
                <c:formatCode>General</c:formatCode>
                <c:ptCount val="20"/>
                <c:pt idx="1">
                  <c:v>52.948167625271999</c:v>
                </c:pt>
                <c:pt idx="2">
                  <c:v>92.588587666648493</c:v>
                </c:pt>
                <c:pt idx="3">
                  <c:v>-61.927756796406896</c:v>
                </c:pt>
                <c:pt idx="4">
                  <c:v>-155.540410006358</c:v>
                </c:pt>
                <c:pt idx="5">
                  <c:v>-23.4060393816596</c:v>
                </c:pt>
                <c:pt idx="6">
                  <c:v>-87.992469253566597</c:v>
                </c:pt>
                <c:pt idx="7">
                  <c:v>5.68185639497029</c:v>
                </c:pt>
                <c:pt idx="8">
                  <c:v>10.004096680523601</c:v>
                </c:pt>
                <c:pt idx="9">
                  <c:v>0.241924064249599</c:v>
                </c:pt>
                <c:pt idx="10">
                  <c:v>0.531204107087906</c:v>
                </c:pt>
                <c:pt idx="11">
                  <c:v>2.8011771483638399</c:v>
                </c:pt>
                <c:pt idx="12">
                  <c:v>8.2478899344352197</c:v>
                </c:pt>
                <c:pt idx="13">
                  <c:v>0</c:v>
                </c:pt>
                <c:pt idx="14">
                  <c:v>-122.974225667119</c:v>
                </c:pt>
                <c:pt idx="15">
                  <c:v>-191.69910361589601</c:v>
                </c:pt>
                <c:pt idx="16">
                  <c:v>0.117457400356518</c:v>
                </c:pt>
                <c:pt idx="17">
                  <c:v>0.27041450930625199</c:v>
                </c:pt>
                <c:pt idx="18">
                  <c:v>138.17809460066201</c:v>
                </c:pt>
                <c:pt idx="19">
                  <c:v>198.95033889381901</c:v>
                </c:pt>
              </c:numCache>
            </c:numRef>
          </c:val>
        </c:ser>
        <c:ser>
          <c:idx val="1"/>
          <c:order val="1"/>
          <c:tx>
            <c:strRef>
              <c:f>'12'!$D$8</c:f>
              <c:strCache>
                <c:ptCount val="1"/>
                <c:pt idx="0">
                  <c:v>Dynamic</c:v>
                </c:pt>
              </c:strCache>
            </c:strRef>
          </c:tx>
          <c:val>
            <c:numRef>
              <c:f>'12'!$D$9:$D$28</c:f>
              <c:numCache>
                <c:formatCode>General</c:formatCode>
                <c:ptCount val="20"/>
                <c:pt idx="1">
                  <c:v>47.402181045887303</c:v>
                </c:pt>
                <c:pt idx="2">
                  <c:v>106.91203502271</c:v>
                </c:pt>
                <c:pt idx="3">
                  <c:v>-134.656581597551</c:v>
                </c:pt>
                <c:pt idx="4">
                  <c:v>-253.726337553881</c:v>
                </c:pt>
                <c:pt idx="5">
                  <c:v>-19.549499725517599</c:v>
                </c:pt>
                <c:pt idx="6">
                  <c:v>-108.681012563952</c:v>
                </c:pt>
                <c:pt idx="7">
                  <c:v>8.91685376386976</c:v>
                </c:pt>
                <c:pt idx="8">
                  <c:v>15.933779385086501</c:v>
                </c:pt>
                <c:pt idx="9">
                  <c:v>0.38645969270126401</c:v>
                </c:pt>
                <c:pt idx="10">
                  <c:v>0.89011624839742298</c:v>
                </c:pt>
                <c:pt idx="11">
                  <c:v>7.4470711073295703</c:v>
                </c:pt>
                <c:pt idx="12">
                  <c:v>16.720362859305499</c:v>
                </c:pt>
                <c:pt idx="13">
                  <c:v>0</c:v>
                </c:pt>
                <c:pt idx="14">
                  <c:v>-91.0269110336626</c:v>
                </c:pt>
                <c:pt idx="15">
                  <c:v>-198.725749912905</c:v>
                </c:pt>
                <c:pt idx="16">
                  <c:v>0</c:v>
                </c:pt>
                <c:pt idx="17">
                  <c:v>0</c:v>
                </c:pt>
                <c:pt idx="18">
                  <c:v>107.55779692567</c:v>
                </c:pt>
                <c:pt idx="19">
                  <c:v>206.73072230787301</c:v>
                </c:pt>
              </c:numCache>
            </c:numRef>
          </c:val>
        </c:ser>
        <c:axId val="74062848"/>
        <c:axId val="74072832"/>
      </c:barChart>
      <c:catAx>
        <c:axId val="74062848"/>
        <c:scaling>
          <c:orientation val="minMax"/>
        </c:scaling>
        <c:axPos val="b"/>
        <c:tickLblPos val="nextTo"/>
        <c:crossAx val="74072832"/>
        <c:crosses val="autoZero"/>
        <c:auto val="1"/>
        <c:lblAlgn val="ctr"/>
        <c:lblOffset val="100"/>
      </c:catAx>
      <c:valAx>
        <c:axId val="74072832"/>
        <c:scaling>
          <c:orientation val="minMax"/>
        </c:scaling>
        <c:axPos val="l"/>
        <c:majorGridlines/>
        <c:numFmt formatCode="General" sourceLinked="1"/>
        <c:tickLblPos val="nextTo"/>
        <c:crossAx val="7406284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'12'!$C$8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'12'!$A$9:$B$23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'12'!$C$9:$C$23</c:f>
              <c:numCache>
                <c:formatCode>General</c:formatCode>
                <c:ptCount val="15"/>
                <c:pt idx="1">
                  <c:v>52.948167625271999</c:v>
                </c:pt>
                <c:pt idx="2">
                  <c:v>92.588587666648493</c:v>
                </c:pt>
                <c:pt idx="3">
                  <c:v>-61.927756796406896</c:v>
                </c:pt>
                <c:pt idx="4">
                  <c:v>-155.540410006358</c:v>
                </c:pt>
                <c:pt idx="5">
                  <c:v>-23.4060393816596</c:v>
                </c:pt>
                <c:pt idx="6">
                  <c:v>-87.992469253566597</c:v>
                </c:pt>
                <c:pt idx="7">
                  <c:v>5.68185639497029</c:v>
                </c:pt>
                <c:pt idx="8">
                  <c:v>10.004096680523601</c:v>
                </c:pt>
                <c:pt idx="9">
                  <c:v>0.241924064249599</c:v>
                </c:pt>
                <c:pt idx="10">
                  <c:v>0.531204107087906</c:v>
                </c:pt>
                <c:pt idx="11">
                  <c:v>2.8011771483638399</c:v>
                </c:pt>
                <c:pt idx="12">
                  <c:v>8.2478899344352197</c:v>
                </c:pt>
                <c:pt idx="13">
                  <c:v>0</c:v>
                </c:pt>
                <c:pt idx="14">
                  <c:v>-122.974225667119</c:v>
                </c:pt>
              </c:numCache>
            </c:numRef>
          </c:val>
        </c:ser>
        <c:ser>
          <c:idx val="1"/>
          <c:order val="1"/>
          <c:tx>
            <c:strRef>
              <c:f>'12'!$D$8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'12'!$A$9:$B$23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'12'!$D$9:$D$23</c:f>
              <c:numCache>
                <c:formatCode>General</c:formatCode>
                <c:ptCount val="15"/>
                <c:pt idx="1">
                  <c:v>47.402181045887303</c:v>
                </c:pt>
                <c:pt idx="2">
                  <c:v>106.91203502271</c:v>
                </c:pt>
                <c:pt idx="3">
                  <c:v>-134.656581597551</c:v>
                </c:pt>
                <c:pt idx="4">
                  <c:v>-253.726337553881</c:v>
                </c:pt>
                <c:pt idx="5">
                  <c:v>-19.549499725517599</c:v>
                </c:pt>
                <c:pt idx="6">
                  <c:v>-108.681012563952</c:v>
                </c:pt>
                <c:pt idx="7">
                  <c:v>8.91685376386976</c:v>
                </c:pt>
                <c:pt idx="8">
                  <c:v>15.933779385086501</c:v>
                </c:pt>
                <c:pt idx="9">
                  <c:v>0.38645969270126401</c:v>
                </c:pt>
                <c:pt idx="10">
                  <c:v>0.89011624839742298</c:v>
                </c:pt>
                <c:pt idx="11">
                  <c:v>7.4470711073295703</c:v>
                </c:pt>
                <c:pt idx="12">
                  <c:v>16.720362859305499</c:v>
                </c:pt>
                <c:pt idx="13">
                  <c:v>0</c:v>
                </c:pt>
                <c:pt idx="14">
                  <c:v>-91.0269110336626</c:v>
                </c:pt>
              </c:numCache>
            </c:numRef>
          </c:val>
        </c:ser>
        <c:axId val="74108288"/>
        <c:axId val="73991296"/>
      </c:barChart>
      <c:catAx>
        <c:axId val="74108288"/>
        <c:scaling>
          <c:orientation val="minMax"/>
        </c:scaling>
        <c:axPos val="b"/>
        <c:tickLblPos val="nextTo"/>
        <c:crossAx val="73991296"/>
        <c:crosses val="autoZero"/>
        <c:auto val="1"/>
        <c:lblAlgn val="ctr"/>
        <c:lblOffset val="100"/>
      </c:catAx>
      <c:valAx>
        <c:axId val="73991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74108288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'Rigid by weight'!$V$46</c:f>
              <c:strCache>
                <c:ptCount val="1"/>
                <c:pt idx="0">
                  <c:v>FR</c:v>
                </c:pt>
              </c:strCache>
            </c:strRef>
          </c:tx>
          <c:cat>
            <c:strRef>
              <c:f>'Rigid by weight'!$W$9:$AI$9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Average</c:v>
                </c:pt>
              </c:strCache>
            </c:strRef>
          </c:cat>
          <c:val>
            <c:numRef>
              <c:f>'Rigid by weight'!$W$20:$AI$20</c:f>
              <c:numCache>
                <c:formatCode>0.00</c:formatCode>
                <c:ptCount val="13"/>
                <c:pt idx="0">
                  <c:v>8.4785311497787522E-2</c:v>
                </c:pt>
                <c:pt idx="1">
                  <c:v>9.8271229923193842E-2</c:v>
                </c:pt>
                <c:pt idx="2">
                  <c:v>0.12220631699735628</c:v>
                </c:pt>
                <c:pt idx="3">
                  <c:v>0.13125274889803035</c:v>
                </c:pt>
                <c:pt idx="4">
                  <c:v>5.6837218060763729E-2</c:v>
                </c:pt>
                <c:pt idx="5">
                  <c:v>0.1345656623654389</c:v>
                </c:pt>
                <c:pt idx="6">
                  <c:v>0.13853232919153702</c:v>
                </c:pt>
                <c:pt idx="7">
                  <c:v>0.17739526279119622</c:v>
                </c:pt>
                <c:pt idx="8">
                  <c:v>0.19196362147678878</c:v>
                </c:pt>
                <c:pt idx="9">
                  <c:v>0.27920620441766059</c:v>
                </c:pt>
                <c:pt idx="10">
                  <c:v>0.15437358922910172</c:v>
                </c:pt>
                <c:pt idx="11">
                  <c:v>5.7290669342134927E-2</c:v>
                </c:pt>
                <c:pt idx="12" formatCode="0.00%">
                  <c:v>0.13555668034924914</c:v>
                </c:pt>
              </c:numCache>
            </c:numRef>
          </c:val>
        </c:ser>
        <c:axId val="75251712"/>
        <c:axId val="75253248"/>
      </c:barChart>
      <c:catAx>
        <c:axId val="75251712"/>
        <c:scaling>
          <c:orientation val="minMax"/>
        </c:scaling>
        <c:axPos val="b"/>
        <c:numFmt formatCode="General" sourceLinked="1"/>
        <c:tickLblPos val="nextTo"/>
        <c:crossAx val="75253248"/>
        <c:crosses val="autoZero"/>
        <c:auto val="1"/>
        <c:lblAlgn val="ctr"/>
        <c:lblOffset val="100"/>
      </c:catAx>
      <c:valAx>
        <c:axId val="75253248"/>
        <c:scaling>
          <c:orientation val="minMax"/>
        </c:scaling>
        <c:axPos val="l"/>
        <c:majorGridlines/>
        <c:numFmt formatCode="0.00" sourceLinked="1"/>
        <c:tickLblPos val="nextTo"/>
        <c:crossAx val="7525171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'2'!$C$8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'2'!$A$9:$B$23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'2'!$C$9:$C$23</c:f>
              <c:numCache>
                <c:formatCode>0.00</c:formatCode>
                <c:ptCount val="15"/>
                <c:pt idx="1">
                  <c:v>60.06</c:v>
                </c:pt>
                <c:pt idx="2">
                  <c:v>106.75</c:v>
                </c:pt>
                <c:pt idx="3">
                  <c:v>-29.72</c:v>
                </c:pt>
                <c:pt idx="4">
                  <c:v>-137.11000000000001</c:v>
                </c:pt>
                <c:pt idx="5">
                  <c:v>-26.96</c:v>
                </c:pt>
                <c:pt idx="6">
                  <c:v>-112.97</c:v>
                </c:pt>
                <c:pt idx="7">
                  <c:v>8.8699698801964857</c:v>
                </c:pt>
                <c:pt idx="8">
                  <c:v>19.184509505605902</c:v>
                </c:pt>
                <c:pt idx="9">
                  <c:v>-3.34</c:v>
                </c:pt>
                <c:pt idx="10">
                  <c:v>-8.6</c:v>
                </c:pt>
                <c:pt idx="11">
                  <c:v>5.93</c:v>
                </c:pt>
                <c:pt idx="12">
                  <c:v>16.18</c:v>
                </c:pt>
                <c:pt idx="14">
                  <c:v>-100.63278494676899</c:v>
                </c:pt>
              </c:numCache>
            </c:numRef>
          </c:val>
        </c:ser>
        <c:ser>
          <c:idx val="1"/>
          <c:order val="1"/>
          <c:tx>
            <c:strRef>
              <c:f>'2'!$D$8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'2'!$A$9:$B$23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'2'!$D$9:$D$23</c:f>
              <c:numCache>
                <c:formatCode>0.00</c:formatCode>
                <c:ptCount val="15"/>
                <c:pt idx="1">
                  <c:v>76.22</c:v>
                </c:pt>
                <c:pt idx="2">
                  <c:v>118</c:v>
                </c:pt>
                <c:pt idx="3">
                  <c:v>-150.99</c:v>
                </c:pt>
                <c:pt idx="4">
                  <c:v>-274.69</c:v>
                </c:pt>
                <c:pt idx="5">
                  <c:v>-40.17</c:v>
                </c:pt>
                <c:pt idx="6">
                  <c:v>-119.55</c:v>
                </c:pt>
                <c:pt idx="7">
                  <c:v>12.226286632866181</c:v>
                </c:pt>
                <c:pt idx="8">
                  <c:v>22.072711260533524</c:v>
                </c:pt>
                <c:pt idx="9">
                  <c:v>-0.62</c:v>
                </c:pt>
                <c:pt idx="10">
                  <c:v>0.99</c:v>
                </c:pt>
                <c:pt idx="11">
                  <c:v>11.68</c:v>
                </c:pt>
                <c:pt idx="12">
                  <c:v>23.38</c:v>
                </c:pt>
                <c:pt idx="14">
                  <c:v>-148.941314872996</c:v>
                </c:pt>
              </c:numCache>
            </c:numRef>
          </c:val>
        </c:ser>
        <c:axId val="66222336"/>
        <c:axId val="66236416"/>
      </c:barChart>
      <c:catAx>
        <c:axId val="66222336"/>
        <c:scaling>
          <c:orientation val="minMax"/>
        </c:scaling>
        <c:axPos val="b"/>
        <c:tickLblPos val="nextTo"/>
        <c:crossAx val="66236416"/>
        <c:crosses val="autoZero"/>
        <c:auto val="1"/>
        <c:lblAlgn val="ctr"/>
        <c:lblOffset val="100"/>
      </c:catAx>
      <c:valAx>
        <c:axId val="662364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0.00" sourceLinked="1"/>
        <c:tickLblPos val="nextTo"/>
        <c:crossAx val="6622233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'3'!$C$8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'3'!$A$9:$B$23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'3'!$C$9:$C$23</c:f>
              <c:numCache>
                <c:formatCode>General</c:formatCode>
                <c:ptCount val="15"/>
                <c:pt idx="1">
                  <c:v>94.54</c:v>
                </c:pt>
                <c:pt idx="2">
                  <c:v>144.06</c:v>
                </c:pt>
                <c:pt idx="3">
                  <c:v>-203.08</c:v>
                </c:pt>
                <c:pt idx="4">
                  <c:v>-351.44</c:v>
                </c:pt>
                <c:pt idx="5">
                  <c:v>-36.71</c:v>
                </c:pt>
                <c:pt idx="6">
                  <c:v>-89.33</c:v>
                </c:pt>
                <c:pt idx="7">
                  <c:v>15.674918692048781</c:v>
                </c:pt>
                <c:pt idx="8">
                  <c:v>23.976879394881301</c:v>
                </c:pt>
                <c:pt idx="9">
                  <c:v>0.64</c:v>
                </c:pt>
                <c:pt idx="10">
                  <c:v>1.36</c:v>
                </c:pt>
                <c:pt idx="11">
                  <c:v>14.05</c:v>
                </c:pt>
                <c:pt idx="12">
                  <c:v>25.29</c:v>
                </c:pt>
                <c:pt idx="14">
                  <c:v>-122.175609285516</c:v>
                </c:pt>
              </c:numCache>
            </c:numRef>
          </c:val>
        </c:ser>
        <c:ser>
          <c:idx val="1"/>
          <c:order val="1"/>
          <c:tx>
            <c:strRef>
              <c:f>'3'!$D$8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'3'!$A$9:$B$23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'3'!$D$9:$D$23</c:f>
              <c:numCache>
                <c:formatCode>General</c:formatCode>
                <c:ptCount val="15"/>
                <c:pt idx="1">
                  <c:v>99.7</c:v>
                </c:pt>
                <c:pt idx="2">
                  <c:v>185.1</c:v>
                </c:pt>
                <c:pt idx="3">
                  <c:v>-194.53</c:v>
                </c:pt>
                <c:pt idx="4">
                  <c:v>-351.04</c:v>
                </c:pt>
                <c:pt idx="5">
                  <c:v>-52.76</c:v>
                </c:pt>
                <c:pt idx="6">
                  <c:v>-164.58</c:v>
                </c:pt>
                <c:pt idx="7">
                  <c:v>14.8422692773193</c:v>
                </c:pt>
                <c:pt idx="8">
                  <c:v>23.94</c:v>
                </c:pt>
                <c:pt idx="9">
                  <c:v>0.72</c:v>
                </c:pt>
                <c:pt idx="10">
                  <c:v>1.25</c:v>
                </c:pt>
                <c:pt idx="11">
                  <c:v>0.72</c:v>
                </c:pt>
                <c:pt idx="12">
                  <c:v>1.25</c:v>
                </c:pt>
                <c:pt idx="14">
                  <c:v>-150.02742012377499</c:v>
                </c:pt>
              </c:numCache>
            </c:numRef>
          </c:val>
        </c:ser>
        <c:axId val="66353024"/>
        <c:axId val="66354560"/>
      </c:barChart>
      <c:catAx>
        <c:axId val="66353024"/>
        <c:scaling>
          <c:orientation val="minMax"/>
        </c:scaling>
        <c:axPos val="b"/>
        <c:tickLblPos val="nextTo"/>
        <c:crossAx val="66354560"/>
        <c:crosses val="autoZero"/>
        <c:auto val="1"/>
        <c:lblAlgn val="ctr"/>
        <c:lblOffset val="100"/>
      </c:catAx>
      <c:valAx>
        <c:axId val="663545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66353024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'4'!$C$8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'4'!$A$9:$B$23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'4'!$C$9:$C$23</c:f>
              <c:numCache>
                <c:formatCode>General</c:formatCode>
                <c:ptCount val="15"/>
                <c:pt idx="1">
                  <c:v>45.134003689865402</c:v>
                </c:pt>
                <c:pt idx="2">
                  <c:v>133.06803988465899</c:v>
                </c:pt>
                <c:pt idx="3">
                  <c:v>-135.692374520295</c:v>
                </c:pt>
                <c:pt idx="4">
                  <c:v>-254.65051957358699</c:v>
                </c:pt>
                <c:pt idx="5">
                  <c:v>-3.1521197391219902</c:v>
                </c:pt>
                <c:pt idx="6">
                  <c:v>-157.20716503612201</c:v>
                </c:pt>
                <c:pt idx="7">
                  <c:v>9.0000869462560296</c:v>
                </c:pt>
                <c:pt idx="8">
                  <c:v>22.403531709404799</c:v>
                </c:pt>
                <c:pt idx="9">
                  <c:v>0.34199555832614797</c:v>
                </c:pt>
                <c:pt idx="10">
                  <c:v>2.7801506063585699</c:v>
                </c:pt>
                <c:pt idx="11">
                  <c:v>7.33492802393961</c:v>
                </c:pt>
                <c:pt idx="12">
                  <c:v>23.145242658779601</c:v>
                </c:pt>
                <c:pt idx="13">
                  <c:v>0</c:v>
                </c:pt>
                <c:pt idx="14">
                  <c:v>-74.034840201064497</c:v>
                </c:pt>
              </c:numCache>
            </c:numRef>
          </c:val>
        </c:ser>
        <c:ser>
          <c:idx val="1"/>
          <c:order val="1"/>
          <c:tx>
            <c:strRef>
              <c:f>'4'!$D$8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'4'!$A$9:$B$23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'4'!$D$9:$D$23</c:f>
              <c:numCache>
                <c:formatCode>General</c:formatCode>
                <c:ptCount val="15"/>
                <c:pt idx="1">
                  <c:v>40.25</c:v>
                </c:pt>
                <c:pt idx="2">
                  <c:v>118.67</c:v>
                </c:pt>
                <c:pt idx="3">
                  <c:v>-87.98</c:v>
                </c:pt>
                <c:pt idx="4">
                  <c:v>-182.01</c:v>
                </c:pt>
                <c:pt idx="5">
                  <c:v>1.04</c:v>
                </c:pt>
                <c:pt idx="6">
                  <c:v>-122.12</c:v>
                </c:pt>
                <c:pt idx="7">
                  <c:v>6.2079799513387464</c:v>
                </c:pt>
                <c:pt idx="8">
                  <c:v>15.88160406890364</c:v>
                </c:pt>
                <c:pt idx="9">
                  <c:v>0.25</c:v>
                </c:pt>
                <c:pt idx="10">
                  <c:v>0.94</c:v>
                </c:pt>
                <c:pt idx="11">
                  <c:v>5.43</c:v>
                </c:pt>
                <c:pt idx="12">
                  <c:v>15.43</c:v>
                </c:pt>
                <c:pt idx="14">
                  <c:v>-82.011255618371607</c:v>
                </c:pt>
              </c:numCache>
            </c:numRef>
          </c:val>
        </c:ser>
        <c:axId val="66975232"/>
        <c:axId val="66976768"/>
      </c:barChart>
      <c:catAx>
        <c:axId val="66975232"/>
        <c:scaling>
          <c:orientation val="minMax"/>
        </c:scaling>
        <c:axPos val="b"/>
        <c:tickLblPos val="nextTo"/>
        <c:crossAx val="66976768"/>
        <c:crosses val="autoZero"/>
        <c:auto val="1"/>
        <c:lblAlgn val="ctr"/>
        <c:lblOffset val="100"/>
      </c:catAx>
      <c:valAx>
        <c:axId val="669767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66975232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'5'!$C$8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'5'!$A$9:$B$23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'5'!$C$9:$C$23</c:f>
              <c:numCache>
                <c:formatCode>General</c:formatCode>
                <c:ptCount val="15"/>
                <c:pt idx="1">
                  <c:v>13.58</c:v>
                </c:pt>
                <c:pt idx="2">
                  <c:v>66.73</c:v>
                </c:pt>
                <c:pt idx="3">
                  <c:v>-26.06</c:v>
                </c:pt>
                <c:pt idx="4">
                  <c:v>-126.54</c:v>
                </c:pt>
                <c:pt idx="5">
                  <c:v>-3.22</c:v>
                </c:pt>
                <c:pt idx="6">
                  <c:v>-75.56</c:v>
                </c:pt>
                <c:pt idx="7">
                  <c:v>1.8245540113199581</c:v>
                </c:pt>
                <c:pt idx="8">
                  <c:v>7.8060235284652908</c:v>
                </c:pt>
                <c:pt idx="9">
                  <c:v>0.09</c:v>
                </c:pt>
                <c:pt idx="10">
                  <c:v>0.36</c:v>
                </c:pt>
                <c:pt idx="11">
                  <c:v>0.46</c:v>
                </c:pt>
                <c:pt idx="12">
                  <c:v>8.08</c:v>
                </c:pt>
                <c:pt idx="14">
                  <c:v>-25.539642811312401</c:v>
                </c:pt>
              </c:numCache>
            </c:numRef>
          </c:val>
        </c:ser>
        <c:ser>
          <c:idx val="1"/>
          <c:order val="1"/>
          <c:tx>
            <c:strRef>
              <c:f>'5'!$D$8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'5'!$A$9:$B$23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'5'!$D$9:$D$23</c:f>
              <c:numCache>
                <c:formatCode>General</c:formatCode>
                <c:ptCount val="15"/>
                <c:pt idx="1">
                  <c:v>13.61</c:v>
                </c:pt>
                <c:pt idx="2">
                  <c:v>-92.37</c:v>
                </c:pt>
                <c:pt idx="3">
                  <c:v>8.66</c:v>
                </c:pt>
                <c:pt idx="4">
                  <c:v>-103.58</c:v>
                </c:pt>
                <c:pt idx="5">
                  <c:v>6.2</c:v>
                </c:pt>
                <c:pt idx="6">
                  <c:v>76.61</c:v>
                </c:pt>
                <c:pt idx="7">
                  <c:v>-0.9255024666293924</c:v>
                </c:pt>
                <c:pt idx="8">
                  <c:v>-2.9298112600575523</c:v>
                </c:pt>
                <c:pt idx="9">
                  <c:v>-0.06</c:v>
                </c:pt>
                <c:pt idx="10">
                  <c:v>0.7</c:v>
                </c:pt>
                <c:pt idx="11">
                  <c:v>-1.45</c:v>
                </c:pt>
                <c:pt idx="12">
                  <c:v>-5.14</c:v>
                </c:pt>
                <c:pt idx="14">
                  <c:v>-35.843041921267101</c:v>
                </c:pt>
              </c:numCache>
            </c:numRef>
          </c:val>
        </c:ser>
        <c:axId val="69251840"/>
        <c:axId val="69253376"/>
      </c:barChart>
      <c:catAx>
        <c:axId val="69251840"/>
        <c:scaling>
          <c:orientation val="minMax"/>
        </c:scaling>
        <c:axPos val="b"/>
        <c:tickLblPos val="nextTo"/>
        <c:crossAx val="69253376"/>
        <c:crosses val="autoZero"/>
        <c:auto val="1"/>
        <c:lblAlgn val="ctr"/>
        <c:lblOffset val="100"/>
      </c:catAx>
      <c:valAx>
        <c:axId val="69253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6925184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'6'!$C$8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'6'!$A$9:$B$23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'6'!$C$9:$C$23</c:f>
              <c:numCache>
                <c:formatCode>General</c:formatCode>
                <c:ptCount val="15"/>
                <c:pt idx="1">
                  <c:v>23.718009414108401</c:v>
                </c:pt>
                <c:pt idx="2">
                  <c:v>133.22099239507901</c:v>
                </c:pt>
                <c:pt idx="3">
                  <c:v>-0.26992726825855001</c:v>
                </c:pt>
                <c:pt idx="4">
                  <c:v>-201.37001297600301</c:v>
                </c:pt>
                <c:pt idx="5">
                  <c:v>-30.9246153101688</c:v>
                </c:pt>
                <c:pt idx="6">
                  <c:v>-138.02955198152901</c:v>
                </c:pt>
                <c:pt idx="7">
                  <c:v>2.3470772284261501</c:v>
                </c:pt>
                <c:pt idx="8">
                  <c:v>20.7258033175249</c:v>
                </c:pt>
                <c:pt idx="9">
                  <c:v>0.14809177372903901</c:v>
                </c:pt>
                <c:pt idx="10">
                  <c:v>1.29550079134229</c:v>
                </c:pt>
                <c:pt idx="11">
                  <c:v>-0.55081587971744606</c:v>
                </c:pt>
                <c:pt idx="12">
                  <c:v>16.278763470603</c:v>
                </c:pt>
                <c:pt idx="13">
                  <c:v>0</c:v>
                </c:pt>
                <c:pt idx="14">
                  <c:v>-49.808662070865097</c:v>
                </c:pt>
              </c:numCache>
            </c:numRef>
          </c:val>
        </c:ser>
        <c:ser>
          <c:idx val="1"/>
          <c:order val="1"/>
          <c:tx>
            <c:strRef>
              <c:f>'6'!$D$8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'6'!$A$9:$B$23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'6'!$D$9:$D$23</c:f>
              <c:numCache>
                <c:formatCode>General</c:formatCode>
                <c:ptCount val="15"/>
                <c:pt idx="1">
                  <c:v>36.280327551195398</c:v>
                </c:pt>
                <c:pt idx="2">
                  <c:v>75.361698086266102</c:v>
                </c:pt>
                <c:pt idx="3">
                  <c:v>65.467164863394899</c:v>
                </c:pt>
                <c:pt idx="4">
                  <c:v>184.79290196365901</c:v>
                </c:pt>
                <c:pt idx="5">
                  <c:v>-39.557118604527602</c:v>
                </c:pt>
                <c:pt idx="6">
                  <c:v>-87.938646460835102</c:v>
                </c:pt>
                <c:pt idx="7">
                  <c:v>-2.2838410038301702</c:v>
                </c:pt>
                <c:pt idx="8">
                  <c:v>-7.3001048648014502</c:v>
                </c:pt>
                <c:pt idx="9">
                  <c:v>-9.2386218233314298E-3</c:v>
                </c:pt>
                <c:pt idx="10">
                  <c:v>-0.46703856925206799</c:v>
                </c:pt>
                <c:pt idx="11">
                  <c:v>-4.0809490994046804</c:v>
                </c:pt>
                <c:pt idx="12">
                  <c:v>-14.5339276615366</c:v>
                </c:pt>
                <c:pt idx="13">
                  <c:v>0</c:v>
                </c:pt>
                <c:pt idx="14">
                  <c:v>-55.380223812717801</c:v>
                </c:pt>
              </c:numCache>
            </c:numRef>
          </c:val>
        </c:ser>
        <c:axId val="69415296"/>
        <c:axId val="69416832"/>
      </c:barChart>
      <c:catAx>
        <c:axId val="69415296"/>
        <c:scaling>
          <c:orientation val="minMax"/>
        </c:scaling>
        <c:axPos val="b"/>
        <c:tickLblPos val="nextTo"/>
        <c:crossAx val="69416832"/>
        <c:crosses val="autoZero"/>
        <c:auto val="1"/>
        <c:lblAlgn val="ctr"/>
        <c:lblOffset val="100"/>
      </c:catAx>
      <c:valAx>
        <c:axId val="694168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6941529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'7'!$C$8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'7'!$A$9:$B$23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'7'!$C$9:$C$23</c:f>
              <c:numCache>
                <c:formatCode>General</c:formatCode>
                <c:ptCount val="15"/>
                <c:pt idx="1">
                  <c:v>58.53</c:v>
                </c:pt>
                <c:pt idx="2">
                  <c:v>234.87</c:v>
                </c:pt>
                <c:pt idx="3">
                  <c:v>-26.76</c:v>
                </c:pt>
                <c:pt idx="4">
                  <c:v>357.76</c:v>
                </c:pt>
                <c:pt idx="5">
                  <c:v>29.81</c:v>
                </c:pt>
                <c:pt idx="6">
                  <c:v>172.1</c:v>
                </c:pt>
                <c:pt idx="7">
                  <c:v>7.8888733550674477</c:v>
                </c:pt>
                <c:pt idx="8">
                  <c:v>36.285772985139289</c:v>
                </c:pt>
                <c:pt idx="9">
                  <c:v>-5.34</c:v>
                </c:pt>
                <c:pt idx="10">
                  <c:v>-19.53</c:v>
                </c:pt>
                <c:pt idx="11">
                  <c:v>6.91</c:v>
                </c:pt>
                <c:pt idx="12">
                  <c:v>37.36</c:v>
                </c:pt>
                <c:pt idx="14">
                  <c:v>-44.071809422418603</c:v>
                </c:pt>
              </c:numCache>
            </c:numRef>
          </c:val>
        </c:ser>
        <c:ser>
          <c:idx val="1"/>
          <c:order val="1"/>
          <c:tx>
            <c:strRef>
              <c:f>'7'!$D$8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'7'!$A$9:$B$23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'7'!$D$9:$D$23</c:f>
              <c:numCache>
                <c:formatCode>General</c:formatCode>
                <c:ptCount val="15"/>
                <c:pt idx="1">
                  <c:v>62.21</c:v>
                </c:pt>
                <c:pt idx="2">
                  <c:v>179.95</c:v>
                </c:pt>
                <c:pt idx="3">
                  <c:v>-140.41</c:v>
                </c:pt>
                <c:pt idx="4">
                  <c:v>-424.71</c:v>
                </c:pt>
                <c:pt idx="5">
                  <c:v>16.84</c:v>
                </c:pt>
                <c:pt idx="6">
                  <c:v>-152.53</c:v>
                </c:pt>
                <c:pt idx="7">
                  <c:v>9.3877551337271807</c:v>
                </c:pt>
                <c:pt idx="8">
                  <c:v>33.877356047344882</c:v>
                </c:pt>
                <c:pt idx="9">
                  <c:v>0.23</c:v>
                </c:pt>
                <c:pt idx="10">
                  <c:v>1.53</c:v>
                </c:pt>
                <c:pt idx="11">
                  <c:v>8.86</c:v>
                </c:pt>
                <c:pt idx="12">
                  <c:v>37.729999999999997</c:v>
                </c:pt>
                <c:pt idx="14">
                  <c:v>-66.056112111960005</c:v>
                </c:pt>
              </c:numCache>
            </c:numRef>
          </c:val>
        </c:ser>
        <c:axId val="69492736"/>
        <c:axId val="69494272"/>
      </c:barChart>
      <c:catAx>
        <c:axId val="69492736"/>
        <c:scaling>
          <c:orientation val="minMax"/>
        </c:scaling>
        <c:axPos val="b"/>
        <c:tickLblPos val="nextTo"/>
        <c:crossAx val="69494272"/>
        <c:crosses val="autoZero"/>
        <c:auto val="1"/>
        <c:lblAlgn val="ctr"/>
        <c:lblOffset val="100"/>
      </c:catAx>
      <c:valAx>
        <c:axId val="694942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6949273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tx>
            <c:strRef>
              <c:f>'8'!$C$8</c:f>
              <c:strCache>
                <c:ptCount val="1"/>
                <c:pt idx="0">
                  <c:v>Rigid</c:v>
                </c:pt>
              </c:strCache>
            </c:strRef>
          </c:tx>
          <c:val>
            <c:numRef>
              <c:f>'8'!$C$9:$C$28</c:f>
              <c:numCache>
                <c:formatCode>General</c:formatCode>
                <c:ptCount val="20"/>
                <c:pt idx="1">
                  <c:v>86.78</c:v>
                </c:pt>
                <c:pt idx="2">
                  <c:v>199.69</c:v>
                </c:pt>
                <c:pt idx="3">
                  <c:v>-124.22</c:v>
                </c:pt>
                <c:pt idx="4">
                  <c:v>33.630000000000003</c:v>
                </c:pt>
                <c:pt idx="5">
                  <c:v>-48.3</c:v>
                </c:pt>
                <c:pt idx="6">
                  <c:v>-204.45</c:v>
                </c:pt>
                <c:pt idx="7">
                  <c:v>8.5381286997139689</c:v>
                </c:pt>
                <c:pt idx="8">
                  <c:v>30.80291343106331</c:v>
                </c:pt>
                <c:pt idx="9">
                  <c:v>0.4808485009162749</c:v>
                </c:pt>
                <c:pt idx="10">
                  <c:v>1.75</c:v>
                </c:pt>
                <c:pt idx="11">
                  <c:v>11.21</c:v>
                </c:pt>
                <c:pt idx="12">
                  <c:v>33</c:v>
                </c:pt>
                <c:pt idx="14">
                  <c:v>-91.719259979996906</c:v>
                </c:pt>
                <c:pt idx="15">
                  <c:v>-297.42345058909802</c:v>
                </c:pt>
                <c:pt idx="16">
                  <c:v>0.16106801784643501</c:v>
                </c:pt>
                <c:pt idx="17">
                  <c:v>0.68723608663444202</c:v>
                </c:pt>
                <c:pt idx="18">
                  <c:v>131.87</c:v>
                </c:pt>
                <c:pt idx="19">
                  <c:v>328.63</c:v>
                </c:pt>
              </c:numCache>
            </c:numRef>
          </c:val>
        </c:ser>
        <c:ser>
          <c:idx val="1"/>
          <c:order val="1"/>
          <c:tx>
            <c:strRef>
              <c:f>'8'!$D$8</c:f>
              <c:strCache>
                <c:ptCount val="1"/>
                <c:pt idx="0">
                  <c:v>Dynamic</c:v>
                </c:pt>
              </c:strCache>
            </c:strRef>
          </c:tx>
          <c:val>
            <c:numRef>
              <c:f>'8'!$D$9:$D$28</c:f>
              <c:numCache>
                <c:formatCode>General</c:formatCode>
                <c:ptCount val="20"/>
                <c:pt idx="1">
                  <c:v>89.88</c:v>
                </c:pt>
                <c:pt idx="2">
                  <c:v>174.23</c:v>
                </c:pt>
                <c:pt idx="3">
                  <c:v>246.53</c:v>
                </c:pt>
                <c:pt idx="4">
                  <c:v>427.09</c:v>
                </c:pt>
                <c:pt idx="5">
                  <c:v>-101.32</c:v>
                </c:pt>
                <c:pt idx="6">
                  <c:v>-214.98</c:v>
                </c:pt>
                <c:pt idx="7">
                  <c:v>-10.551915705180578</c:v>
                </c:pt>
                <c:pt idx="8">
                  <c:v>-16.638641871563532</c:v>
                </c:pt>
                <c:pt idx="9">
                  <c:v>-0.72642049747920578</c:v>
                </c:pt>
                <c:pt idx="10">
                  <c:v>-1.4992338052706109</c:v>
                </c:pt>
                <c:pt idx="11">
                  <c:v>-17.664567518545624</c:v>
                </c:pt>
                <c:pt idx="12">
                  <c:v>-34.81291149987392</c:v>
                </c:pt>
                <c:pt idx="14">
                  <c:v>-100.738549591633</c:v>
                </c:pt>
                <c:pt idx="15">
                  <c:v>-290.50598122412299</c:v>
                </c:pt>
                <c:pt idx="16">
                  <c:v>0</c:v>
                </c:pt>
                <c:pt idx="17">
                  <c:v>0</c:v>
                </c:pt>
                <c:pt idx="18">
                  <c:v>138.07</c:v>
                </c:pt>
                <c:pt idx="19">
                  <c:v>305.63</c:v>
                </c:pt>
              </c:numCache>
            </c:numRef>
          </c:val>
        </c:ser>
        <c:axId val="69637632"/>
        <c:axId val="69639168"/>
      </c:barChart>
      <c:catAx>
        <c:axId val="69637632"/>
        <c:scaling>
          <c:orientation val="minMax"/>
        </c:scaling>
        <c:axPos val="b"/>
        <c:tickLblPos val="nextTo"/>
        <c:crossAx val="69639168"/>
        <c:crosses val="autoZero"/>
        <c:auto val="1"/>
        <c:lblAlgn val="ctr"/>
        <c:lblOffset val="100"/>
      </c:catAx>
      <c:valAx>
        <c:axId val="69639168"/>
        <c:scaling>
          <c:orientation val="minMax"/>
        </c:scaling>
        <c:axPos val="l"/>
        <c:majorGridlines/>
        <c:numFmt formatCode="General" sourceLinked="1"/>
        <c:tickLblPos val="nextTo"/>
        <c:crossAx val="6963763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Forces and moments in six DOF at the backrest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'8'!$C$8</c:f>
              <c:strCache>
                <c:ptCount val="1"/>
                <c:pt idx="0">
                  <c:v>Rigid</c:v>
                </c:pt>
              </c:strCache>
            </c:strRef>
          </c:tx>
          <c:cat>
            <c:multiLvlStrRef>
              <c:f>'8'!$A$9:$B$23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'8'!$C$9:$C$23</c:f>
              <c:numCache>
                <c:formatCode>General</c:formatCode>
                <c:ptCount val="15"/>
                <c:pt idx="1">
                  <c:v>86.78</c:v>
                </c:pt>
                <c:pt idx="2">
                  <c:v>199.69</c:v>
                </c:pt>
                <c:pt idx="3">
                  <c:v>-124.22</c:v>
                </c:pt>
                <c:pt idx="4">
                  <c:v>33.630000000000003</c:v>
                </c:pt>
                <c:pt idx="5">
                  <c:v>-48.3</c:v>
                </c:pt>
                <c:pt idx="6">
                  <c:v>-204.45</c:v>
                </c:pt>
                <c:pt idx="7">
                  <c:v>8.5381286997139689</c:v>
                </c:pt>
                <c:pt idx="8">
                  <c:v>30.80291343106331</c:v>
                </c:pt>
                <c:pt idx="9">
                  <c:v>0.4808485009162749</c:v>
                </c:pt>
                <c:pt idx="10">
                  <c:v>1.75</c:v>
                </c:pt>
                <c:pt idx="11">
                  <c:v>11.21</c:v>
                </c:pt>
                <c:pt idx="12">
                  <c:v>33</c:v>
                </c:pt>
                <c:pt idx="14">
                  <c:v>-91.719259979996906</c:v>
                </c:pt>
              </c:numCache>
            </c:numRef>
          </c:val>
        </c:ser>
        <c:ser>
          <c:idx val="1"/>
          <c:order val="1"/>
          <c:tx>
            <c:strRef>
              <c:f>'8'!$D$8</c:f>
              <c:strCache>
                <c:ptCount val="1"/>
                <c:pt idx="0">
                  <c:v>Dynamic</c:v>
                </c:pt>
              </c:strCache>
            </c:strRef>
          </c:tx>
          <c:cat>
            <c:multiLvlStrRef>
              <c:f>'8'!$A$9:$B$23</c:f>
              <c:multiLvlStrCache>
                <c:ptCount val="15"/>
                <c:lvl>
                  <c:pt idx="1">
                    <c:v>Average</c:v>
                  </c:pt>
                  <c:pt idx="2">
                    <c:v>Peak</c:v>
                  </c:pt>
                  <c:pt idx="3">
                    <c:v>Average</c:v>
                  </c:pt>
                  <c:pt idx="4">
                    <c:v>Peak</c:v>
                  </c:pt>
                  <c:pt idx="5">
                    <c:v>Average</c:v>
                  </c:pt>
                  <c:pt idx="6">
                    <c:v>Peak</c:v>
                  </c:pt>
                  <c:pt idx="7">
                    <c:v>Average</c:v>
                  </c:pt>
                  <c:pt idx="8">
                    <c:v>Peak</c:v>
                  </c:pt>
                  <c:pt idx="9">
                    <c:v>Average</c:v>
                  </c:pt>
                  <c:pt idx="10">
                    <c:v>Peak</c:v>
                  </c:pt>
                  <c:pt idx="11">
                    <c:v>Average</c:v>
                  </c:pt>
                  <c:pt idx="12">
                    <c:v>Peak</c:v>
                  </c:pt>
                  <c:pt idx="14">
                    <c:v>Average</c:v>
                  </c:pt>
                </c:lvl>
                <c:lvl>
                  <c:pt idx="0">
                    <c:v>BA</c:v>
                  </c:pt>
                  <c:pt idx="1">
                    <c:v>Fx</c:v>
                  </c:pt>
                  <c:pt idx="3">
                    <c:v>Fy</c:v>
                  </c:pt>
                  <c:pt idx="5">
                    <c:v>Fz</c:v>
                  </c:pt>
                  <c:pt idx="7">
                    <c:v>Mx</c:v>
                  </c:pt>
                  <c:pt idx="9">
                    <c:v>My</c:v>
                  </c:pt>
                  <c:pt idx="11">
                    <c:v>Mz</c:v>
                  </c:pt>
                  <c:pt idx="13">
                    <c:v>BT</c:v>
                  </c:pt>
                  <c:pt idx="14">
                    <c:v>Fy</c:v>
                  </c:pt>
                </c:lvl>
              </c:multiLvlStrCache>
            </c:multiLvlStrRef>
          </c:cat>
          <c:val>
            <c:numRef>
              <c:f>'8'!$D$9:$D$23</c:f>
              <c:numCache>
                <c:formatCode>General</c:formatCode>
                <c:ptCount val="15"/>
                <c:pt idx="1">
                  <c:v>89.88</c:v>
                </c:pt>
                <c:pt idx="2">
                  <c:v>174.23</c:v>
                </c:pt>
                <c:pt idx="3">
                  <c:v>246.53</c:v>
                </c:pt>
                <c:pt idx="4">
                  <c:v>427.09</c:v>
                </c:pt>
                <c:pt idx="5">
                  <c:v>-101.32</c:v>
                </c:pt>
                <c:pt idx="6">
                  <c:v>-214.98</c:v>
                </c:pt>
                <c:pt idx="7">
                  <c:v>-10.551915705180578</c:v>
                </c:pt>
                <c:pt idx="8">
                  <c:v>-16.638641871563532</c:v>
                </c:pt>
                <c:pt idx="9">
                  <c:v>-0.72642049747920578</c:v>
                </c:pt>
                <c:pt idx="10">
                  <c:v>-1.4992338052706109</c:v>
                </c:pt>
                <c:pt idx="11">
                  <c:v>-17.664567518545624</c:v>
                </c:pt>
                <c:pt idx="12">
                  <c:v>-34.81291149987392</c:v>
                </c:pt>
                <c:pt idx="14">
                  <c:v>-100.738549591633</c:v>
                </c:pt>
              </c:numCache>
            </c:numRef>
          </c:val>
        </c:ser>
        <c:axId val="69756800"/>
        <c:axId val="69758336"/>
      </c:barChart>
      <c:catAx>
        <c:axId val="69756800"/>
        <c:scaling>
          <c:orientation val="minMax"/>
        </c:scaling>
        <c:axPos val="b"/>
        <c:tickLblPos val="nextTo"/>
        <c:crossAx val="69758336"/>
        <c:crosses val="autoZero"/>
        <c:auto val="1"/>
        <c:lblAlgn val="ctr"/>
        <c:lblOffset val="100"/>
      </c:catAx>
      <c:valAx>
        <c:axId val="697583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(N, Nm)</a:t>
                </a:r>
              </a:p>
            </c:rich>
          </c:tx>
          <c:layout/>
        </c:title>
        <c:numFmt formatCode="General" sourceLinked="1"/>
        <c:tickLblPos val="nextTo"/>
        <c:crossAx val="6975680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123825</xdr:rowOff>
    </xdr:from>
    <xdr:to>
      <xdr:col>24</xdr:col>
      <xdr:colOff>504824</xdr:colOff>
      <xdr:row>26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9</xdr:row>
      <xdr:rowOff>133350</xdr:rowOff>
    </xdr:from>
    <xdr:to>
      <xdr:col>20</xdr:col>
      <xdr:colOff>561975</xdr:colOff>
      <xdr:row>27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10</xdr:row>
      <xdr:rowOff>66675</xdr:rowOff>
    </xdr:from>
    <xdr:to>
      <xdr:col>19</xdr:col>
      <xdr:colOff>419099</xdr:colOff>
      <xdr:row>28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35</xdr:row>
      <xdr:rowOff>9525</xdr:rowOff>
    </xdr:from>
    <xdr:to>
      <xdr:col>14</xdr:col>
      <xdr:colOff>161925</xdr:colOff>
      <xdr:row>49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8</xdr:row>
      <xdr:rowOff>9525</xdr:rowOff>
    </xdr:from>
    <xdr:to>
      <xdr:col>19</xdr:col>
      <xdr:colOff>561974</xdr:colOff>
      <xdr:row>25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371475</xdr:colOff>
      <xdr:row>8</xdr:row>
      <xdr:rowOff>104775</xdr:rowOff>
    </xdr:from>
    <xdr:to>
      <xdr:col>43</xdr:col>
      <xdr:colOff>600075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9</xdr:row>
      <xdr:rowOff>57150</xdr:rowOff>
    </xdr:from>
    <xdr:to>
      <xdr:col>24</xdr:col>
      <xdr:colOff>476249</xdr:colOff>
      <xdr:row>26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9</xdr:row>
      <xdr:rowOff>57150</xdr:rowOff>
    </xdr:from>
    <xdr:to>
      <xdr:col>27</xdr:col>
      <xdr:colOff>676274</xdr:colOff>
      <xdr:row>26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9</xdr:row>
      <xdr:rowOff>142875</xdr:rowOff>
    </xdr:from>
    <xdr:to>
      <xdr:col>27</xdr:col>
      <xdr:colOff>352424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8</xdr:row>
      <xdr:rowOff>19050</xdr:rowOff>
    </xdr:from>
    <xdr:to>
      <xdr:col>19</xdr:col>
      <xdr:colOff>428624</xdr:colOff>
      <xdr:row>25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9</xdr:row>
      <xdr:rowOff>9525</xdr:rowOff>
    </xdr:from>
    <xdr:to>
      <xdr:col>27</xdr:col>
      <xdr:colOff>447674</xdr:colOff>
      <xdr:row>26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9</xdr:row>
      <xdr:rowOff>161925</xdr:rowOff>
    </xdr:from>
    <xdr:to>
      <xdr:col>27</xdr:col>
      <xdr:colOff>428624</xdr:colOff>
      <xdr:row>27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438149</xdr:colOff>
      <xdr:row>35</xdr:row>
      <xdr:rowOff>9525</xdr:rowOff>
    </xdr:from>
    <xdr:to>
      <xdr:col>19</xdr:col>
      <xdr:colOff>295274</xdr:colOff>
      <xdr:row>49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676275</xdr:colOff>
      <xdr:row>9</xdr:row>
      <xdr:rowOff>9525</xdr:rowOff>
    </xdr:from>
    <xdr:to>
      <xdr:col>20</xdr:col>
      <xdr:colOff>495299</xdr:colOff>
      <xdr:row>26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10</xdr:row>
      <xdr:rowOff>66675</xdr:rowOff>
    </xdr:from>
    <xdr:to>
      <xdr:col>25</xdr:col>
      <xdr:colOff>152399</xdr:colOff>
      <xdr:row>28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zoomScaleNormal="100" workbookViewId="0">
      <selection activeCell="C5" sqref="C5"/>
    </sheetView>
  </sheetViews>
  <sheetFormatPr defaultRowHeight="14.25"/>
  <cols>
    <col min="12" max="16" width="0" hidden="1" customWidth="1"/>
  </cols>
  <sheetData>
    <row r="1" spans="1:16">
      <c r="A1" s="1" t="s">
        <v>0</v>
      </c>
      <c r="B1" s="6">
        <v>1</v>
      </c>
    </row>
    <row r="2" spans="1:16">
      <c r="A2" s="1"/>
      <c r="B2" s="13" t="s">
        <v>50</v>
      </c>
      <c r="C2" s="6" t="s">
        <v>51</v>
      </c>
    </row>
    <row r="3" spans="1:16">
      <c r="B3" t="s">
        <v>6</v>
      </c>
      <c r="C3" s="6">
        <v>6</v>
      </c>
      <c r="D3" t="s">
        <v>48</v>
      </c>
    </row>
    <row r="4" spans="1:16">
      <c r="B4" t="s">
        <v>5</v>
      </c>
      <c r="C4" s="6">
        <v>185.9</v>
      </c>
      <c r="D4" t="s">
        <v>49</v>
      </c>
    </row>
    <row r="5" spans="1:16">
      <c r="B5" t="s">
        <v>4</v>
      </c>
      <c r="C5" s="16"/>
      <c r="D5" t="s">
        <v>1</v>
      </c>
      <c r="F5" s="6">
        <v>2.4300000000000002</v>
      </c>
      <c r="G5" t="s">
        <v>3</v>
      </c>
      <c r="H5" t="s">
        <v>2</v>
      </c>
      <c r="J5" s="6">
        <v>2.15</v>
      </c>
      <c r="K5" t="s">
        <v>3</v>
      </c>
    </row>
    <row r="7" spans="1:16">
      <c r="A7" t="s">
        <v>13</v>
      </c>
      <c r="C7" t="s">
        <v>9</v>
      </c>
    </row>
    <row r="8" spans="1:16">
      <c r="C8" s="5" t="s">
        <v>7</v>
      </c>
      <c r="D8" s="5" t="s">
        <v>8</v>
      </c>
      <c r="E8" s="5"/>
      <c r="F8" s="5"/>
    </row>
    <row r="9" spans="1:16" s="4" customFormat="1">
      <c r="A9" s="4" t="s">
        <v>14</v>
      </c>
    </row>
    <row r="10" spans="1:16">
      <c r="A10" t="s">
        <v>15</v>
      </c>
      <c r="B10" t="s">
        <v>11</v>
      </c>
      <c r="C10" s="7">
        <v>43.319663209550903</v>
      </c>
      <c r="D10" s="8">
        <v>56.827095026326703</v>
      </c>
    </row>
    <row r="11" spans="1:16">
      <c r="B11" t="s">
        <v>12</v>
      </c>
      <c r="C11" s="8">
        <v>102.811033005086</v>
      </c>
      <c r="D11" s="8">
        <v>124.479388337223</v>
      </c>
    </row>
    <row r="12" spans="1:16">
      <c r="A12" t="s">
        <v>16</v>
      </c>
      <c r="B12" t="s">
        <v>11</v>
      </c>
      <c r="C12" s="8">
        <v>24.753577773087599</v>
      </c>
      <c r="D12" s="8">
        <v>-83.867407544066594</v>
      </c>
      <c r="M12" t="s">
        <v>32</v>
      </c>
      <c r="O12" t="s">
        <v>33</v>
      </c>
    </row>
    <row r="13" spans="1:16">
      <c r="B13" t="s">
        <v>12</v>
      </c>
      <c r="C13" s="8">
        <v>121.002476653131</v>
      </c>
      <c r="D13" s="8">
        <v>-215.62501264843499</v>
      </c>
      <c r="M13" s="4" t="s">
        <v>30</v>
      </c>
      <c r="N13" s="4" t="s">
        <v>31</v>
      </c>
      <c r="O13" s="4"/>
      <c r="P13" s="4"/>
    </row>
    <row r="14" spans="1:16">
      <c r="A14" t="s">
        <v>17</v>
      </c>
      <c r="B14" t="s">
        <v>11</v>
      </c>
      <c r="C14" s="8">
        <v>-24.7819635830956</v>
      </c>
      <c r="D14" s="8">
        <v>-24.427450561427499</v>
      </c>
      <c r="L14" s="5" t="s">
        <v>42</v>
      </c>
      <c r="M14" s="5">
        <v>0.52053498997541903</v>
      </c>
      <c r="N14" s="5">
        <v>2.0447922547533799</v>
      </c>
      <c r="O14" s="5">
        <v>1.0780187276997499</v>
      </c>
      <c r="P14" s="5">
        <v>2.3256874897606901</v>
      </c>
    </row>
    <row r="15" spans="1:16">
      <c r="B15" t="s">
        <v>12</v>
      </c>
      <c r="C15" s="8">
        <v>-135.97226010240001</v>
      </c>
      <c r="D15" s="8">
        <v>-84.292117587738701</v>
      </c>
      <c r="L15" s="5" t="s">
        <v>43</v>
      </c>
      <c r="M15" s="5">
        <v>-1.9337654617012601</v>
      </c>
      <c r="N15" s="5">
        <v>-10.3419630102958</v>
      </c>
      <c r="O15" s="5">
        <v>4.1308213104976302E-2</v>
      </c>
      <c r="P15" s="5">
        <v>0.161896972188314</v>
      </c>
    </row>
    <row r="16" spans="1:16">
      <c r="A16" t="s">
        <v>18</v>
      </c>
      <c r="B16" t="s">
        <v>11</v>
      </c>
      <c r="C16" s="8">
        <v>2.3258586119044899</v>
      </c>
      <c r="D16" s="8">
        <v>8.0359954033294496</v>
      </c>
      <c r="L16" s="5" t="s">
        <v>44</v>
      </c>
      <c r="M16" s="5">
        <v>-2.0813851046754102</v>
      </c>
      <c r="N16" s="5">
        <v>-9.2279004200081793</v>
      </c>
      <c r="O16" s="5">
        <v>-2.4339203946735699</v>
      </c>
      <c r="P16" s="5">
        <v>-4.2649905203658696</v>
      </c>
    </row>
    <row r="17" spans="1:16">
      <c r="B17" t="s">
        <v>12</v>
      </c>
      <c r="C17" s="8">
        <v>15.7615894074387</v>
      </c>
      <c r="D17" s="8">
        <v>16.7515005321705</v>
      </c>
      <c r="L17" s="5" t="s">
        <v>45</v>
      </c>
      <c r="M17" s="5">
        <v>23.867730140905199</v>
      </c>
      <c r="N17" s="5">
        <v>40.689302629137103</v>
      </c>
      <c r="O17" s="5">
        <v>17.382741507835799</v>
      </c>
      <c r="P17" s="5">
        <v>44.215299537694399</v>
      </c>
    </row>
    <row r="18" spans="1:16">
      <c r="A18" t="s">
        <v>19</v>
      </c>
      <c r="B18" t="s">
        <v>11</v>
      </c>
      <c r="C18" s="8">
        <v>-1.6348761003677701</v>
      </c>
      <c r="D18" s="8">
        <v>0.39493910265885102</v>
      </c>
      <c r="L18" s="5" t="s">
        <v>46</v>
      </c>
      <c r="M18">
        <v>-46.206276822481897</v>
      </c>
      <c r="N18">
        <v>-313.72980910426998</v>
      </c>
      <c r="O18">
        <v>-178.499403962223</v>
      </c>
      <c r="P18">
        <v>-335.58756265121002</v>
      </c>
    </row>
    <row r="19" spans="1:16">
      <c r="B19" t="s">
        <v>12</v>
      </c>
      <c r="C19" s="8">
        <v>-9.7168231365456492</v>
      </c>
      <c r="D19" s="8">
        <v>0.90307808825098002</v>
      </c>
      <c r="L19" s="5" t="s">
        <v>47</v>
      </c>
      <c r="M19">
        <v>-0.57441624684454196</v>
      </c>
      <c r="N19">
        <v>93.427663272545104</v>
      </c>
      <c r="O19">
        <v>-2.29348113387482</v>
      </c>
      <c r="P19">
        <v>69.964535524276002</v>
      </c>
    </row>
    <row r="20" spans="1:16">
      <c r="A20" t="s">
        <v>20</v>
      </c>
      <c r="B20" t="s">
        <v>11</v>
      </c>
      <c r="C20" s="8">
        <v>-0.77476055172271796</v>
      </c>
      <c r="D20" s="8">
        <v>5.8051170135813299</v>
      </c>
      <c r="L20" t="s">
        <v>18</v>
      </c>
      <c r="M20">
        <v>1.80532362192908</v>
      </c>
      <c r="N20">
        <v>13.8913510457641</v>
      </c>
      <c r="O20">
        <v>6.9579766756297001</v>
      </c>
      <c r="P20">
        <v>14.5881611371882</v>
      </c>
    </row>
    <row r="21" spans="1:16">
      <c r="B21" t="s">
        <v>12</v>
      </c>
      <c r="C21" s="8">
        <v>12.1406151242468</v>
      </c>
      <c r="D21" s="8">
        <v>16.440792483268101</v>
      </c>
      <c r="L21" t="s">
        <v>19</v>
      </c>
      <c r="M21">
        <v>0.14689702702280599</v>
      </c>
      <c r="N21">
        <v>1.88641817750128</v>
      </c>
      <c r="O21">
        <v>0.747088628074428</v>
      </c>
      <c r="P21">
        <v>1.76472574222053</v>
      </c>
    </row>
    <row r="22" spans="1:16" s="4" customFormat="1">
      <c r="A22" s="4" t="s">
        <v>25</v>
      </c>
      <c r="C22" s="9">
        <v>0</v>
      </c>
      <c r="D22" s="9">
        <v>0</v>
      </c>
      <c r="L22" s="4" t="s">
        <v>20</v>
      </c>
      <c r="M22" s="4">
        <v>1.3066245529526901</v>
      </c>
      <c r="N22" s="4">
        <v>19.6672308103883</v>
      </c>
      <c r="O22" s="4">
        <v>8.2390374082548892</v>
      </c>
      <c r="P22" s="4">
        <v>20.277443644637799</v>
      </c>
    </row>
    <row r="23" spans="1:16">
      <c r="A23" t="s">
        <v>16</v>
      </c>
      <c r="B23" t="s">
        <v>11</v>
      </c>
      <c r="C23" s="8">
        <v>-75.994239160397299</v>
      </c>
      <c r="D23" s="8">
        <v>-94.305049794012902</v>
      </c>
      <c r="L23" t="s">
        <v>34</v>
      </c>
      <c r="M23">
        <v>0.54458878300425395</v>
      </c>
      <c r="N23">
        <v>6.1763433906672898</v>
      </c>
      <c r="O23">
        <v>0.24277230797044999</v>
      </c>
      <c r="P23">
        <v>2.5319388576444499</v>
      </c>
    </row>
    <row r="24" spans="1:16">
      <c r="B24" t="s">
        <v>12</v>
      </c>
      <c r="C24" s="8">
        <v>-209.06976581276101</v>
      </c>
      <c r="D24" s="8">
        <v>-219.844200943597</v>
      </c>
      <c r="L24" t="s">
        <v>35</v>
      </c>
      <c r="M24">
        <v>-0.43263135347792803</v>
      </c>
      <c r="N24">
        <v>-2.9245085897358098</v>
      </c>
      <c r="O24">
        <v>-0.25805234115766001</v>
      </c>
      <c r="P24">
        <v>1.47421522810534</v>
      </c>
    </row>
    <row r="25" spans="1:16">
      <c r="A25" t="s">
        <v>19</v>
      </c>
      <c r="B25" t="s">
        <v>11</v>
      </c>
      <c r="C25" s="8">
        <v>9.7933684864773302E-2</v>
      </c>
      <c r="D25" s="8">
        <v>0</v>
      </c>
      <c r="L25" t="s">
        <v>36</v>
      </c>
      <c r="M25">
        <v>33.305357842868702</v>
      </c>
      <c r="N25">
        <v>343.13247513035401</v>
      </c>
      <c r="O25">
        <v>8.1447380094731194</v>
      </c>
      <c r="P25">
        <v>158.10982282811</v>
      </c>
    </row>
    <row r="26" spans="1:16">
      <c r="B26" t="s">
        <v>12</v>
      </c>
      <c r="C26" s="8">
        <v>-0.50920019567975405</v>
      </c>
      <c r="D26" s="8">
        <v>0</v>
      </c>
      <c r="L26" t="s">
        <v>37</v>
      </c>
      <c r="M26">
        <v>0.60938935776312997</v>
      </c>
      <c r="N26">
        <v>3.3775244729939899</v>
      </c>
      <c r="O26">
        <v>-0.10301070754701901</v>
      </c>
      <c r="P26">
        <v>1.6151113335779801</v>
      </c>
    </row>
    <row r="27" spans="1:16">
      <c r="A27" t="s">
        <v>26</v>
      </c>
      <c r="B27" t="s">
        <v>11</v>
      </c>
      <c r="C27" s="8">
        <v>88.428336776168805</v>
      </c>
      <c r="D27" s="8">
        <v>115.551631591125</v>
      </c>
      <c r="L27" t="s">
        <v>38</v>
      </c>
      <c r="M27">
        <v>-0.40954856545567198</v>
      </c>
      <c r="N27">
        <v>-2.18872585020662</v>
      </c>
      <c r="O27">
        <v>-0.151144553633452</v>
      </c>
      <c r="P27">
        <v>1.4493202352625101</v>
      </c>
    </row>
    <row r="28" spans="1:16">
      <c r="B28" t="s">
        <v>12</v>
      </c>
      <c r="C28" s="8">
        <v>183.910585762251</v>
      </c>
      <c r="D28" s="8">
        <v>248.80684852413799</v>
      </c>
      <c r="L28" t="s">
        <v>39</v>
      </c>
      <c r="M28">
        <v>29.082776852745901</v>
      </c>
      <c r="N28">
        <v>155.06270084958601</v>
      </c>
      <c r="O28">
        <v>1.6613763639144701</v>
      </c>
      <c r="P28">
        <v>-124.823516900497</v>
      </c>
    </row>
    <row r="29" spans="1:16" s="4" customFormat="1">
      <c r="A29" s="4" t="s">
        <v>21</v>
      </c>
      <c r="C29" s="9">
        <v>0</v>
      </c>
      <c r="D29" s="9">
        <v>0</v>
      </c>
      <c r="L29" s="4" t="s">
        <v>40</v>
      </c>
      <c r="M29" s="4">
        <v>-75.994239160397299</v>
      </c>
      <c r="N29" s="4">
        <v>-209.06976581276101</v>
      </c>
      <c r="O29" s="4">
        <v>-94.490262203875204</v>
      </c>
      <c r="P29" s="4">
        <v>-220.275968641508</v>
      </c>
    </row>
    <row r="30" spans="1:16">
      <c r="A30" t="s">
        <v>18</v>
      </c>
      <c r="B30" t="s">
        <v>11</v>
      </c>
      <c r="C30" s="8">
        <v>0.54458878300425395</v>
      </c>
      <c r="D30" s="8">
        <v>0.24277230797044999</v>
      </c>
      <c r="L30" t="s">
        <v>41</v>
      </c>
      <c r="M30">
        <v>9.7933684864773302E-2</v>
      </c>
      <c r="N30">
        <v>-0.50920019567975405</v>
      </c>
      <c r="O30">
        <v>0</v>
      </c>
      <c r="P30">
        <v>0</v>
      </c>
    </row>
    <row r="31" spans="1:16">
      <c r="B31" t="s">
        <v>12</v>
      </c>
      <c r="C31" s="8">
        <v>6.1763433906672898</v>
      </c>
      <c r="D31" s="8">
        <v>2.5319388576444499</v>
      </c>
    </row>
    <row r="32" spans="1:16">
      <c r="A32" t="s">
        <v>20</v>
      </c>
      <c r="B32" t="s">
        <v>11</v>
      </c>
      <c r="C32" s="8">
        <v>-0.43263135347792803</v>
      </c>
      <c r="D32" s="8">
        <v>-0.25805234115766001</v>
      </c>
    </row>
    <row r="33" spans="1:4">
      <c r="B33" t="s">
        <v>12</v>
      </c>
      <c r="C33" s="8">
        <v>-2.9245085897358098</v>
      </c>
      <c r="D33" s="8">
        <v>1.47421522810534</v>
      </c>
    </row>
    <row r="34" spans="1:4">
      <c r="A34" t="s">
        <v>16</v>
      </c>
      <c r="B34" t="s">
        <v>11</v>
      </c>
      <c r="C34" s="8">
        <v>33.305357842868702</v>
      </c>
      <c r="D34" s="8">
        <v>8.1447380094731194</v>
      </c>
    </row>
    <row r="35" spans="1:4">
      <c r="B35" t="s">
        <v>12</v>
      </c>
      <c r="C35" s="8">
        <v>343.13247513035401</v>
      </c>
      <c r="D35" s="8">
        <v>158.10982282811</v>
      </c>
    </row>
    <row r="36" spans="1:4">
      <c r="A36" t="s">
        <v>22</v>
      </c>
      <c r="B36" t="s">
        <v>11</v>
      </c>
      <c r="C36" s="8">
        <v>-59.453597156156199</v>
      </c>
      <c r="D36" s="8">
        <v>-52.328557501520798</v>
      </c>
    </row>
    <row r="37" spans="1:4">
      <c r="B37" t="s">
        <v>12</v>
      </c>
      <c r="C37" s="8">
        <v>373.20749432690798</v>
      </c>
      <c r="D37" s="8">
        <v>547.42296799287897</v>
      </c>
    </row>
    <row r="38" spans="1:4" s="4" customFormat="1">
      <c r="A38" s="4" t="s">
        <v>23</v>
      </c>
      <c r="C38" s="9">
        <v>0</v>
      </c>
      <c r="D38" s="9">
        <v>0</v>
      </c>
    </row>
    <row r="39" spans="1:4">
      <c r="A39" t="s">
        <v>18</v>
      </c>
      <c r="B39" t="s">
        <v>11</v>
      </c>
      <c r="C39" s="8">
        <v>0.60938935776312997</v>
      </c>
      <c r="D39" s="8">
        <v>-0.10301070754701901</v>
      </c>
    </row>
    <row r="40" spans="1:4">
      <c r="B40" t="s">
        <v>12</v>
      </c>
      <c r="C40" s="8">
        <v>3.3775244729939899</v>
      </c>
      <c r="D40" s="8">
        <v>1.6151113335779801</v>
      </c>
    </row>
    <row r="41" spans="1:4">
      <c r="A41" t="s">
        <v>20</v>
      </c>
      <c r="B41" t="s">
        <v>11</v>
      </c>
      <c r="C41" s="8">
        <v>-0.40954856545567198</v>
      </c>
      <c r="D41" s="8">
        <v>-0.151144553633452</v>
      </c>
    </row>
    <row r="42" spans="1:4">
      <c r="B42" t="s">
        <v>12</v>
      </c>
      <c r="C42" s="8">
        <v>-2.18872585020662</v>
      </c>
      <c r="D42" s="8">
        <v>1.4493202352625101</v>
      </c>
    </row>
    <row r="43" spans="1:4">
      <c r="A43" t="s">
        <v>16</v>
      </c>
      <c r="B43" t="s">
        <v>11</v>
      </c>
      <c r="C43" s="8">
        <v>29.082776852745901</v>
      </c>
      <c r="D43" s="8">
        <v>1.6613763639144701</v>
      </c>
    </row>
    <row r="44" spans="1:4">
      <c r="B44" t="s">
        <v>12</v>
      </c>
      <c r="C44" s="8">
        <v>155.06270084958601</v>
      </c>
      <c r="D44" s="8">
        <v>-124.823516900497</v>
      </c>
    </row>
    <row r="45" spans="1:4">
      <c r="A45" t="s">
        <v>24</v>
      </c>
      <c r="B45" t="s">
        <v>11</v>
      </c>
      <c r="C45" s="8">
        <v>-52.842168447109302</v>
      </c>
      <c r="D45" s="8">
        <v>-49.133230099004898</v>
      </c>
    </row>
    <row r="46" spans="1:4">
      <c r="B46" t="s">
        <v>12</v>
      </c>
      <c r="C46" s="8">
        <v>-283.84699730165499</v>
      </c>
      <c r="D46" s="8">
        <v>279.20152988316897</v>
      </c>
    </row>
    <row r="47" spans="1:4">
      <c r="A47" t="s">
        <v>27</v>
      </c>
      <c r="B47" t="s">
        <v>29</v>
      </c>
      <c r="C47" s="8">
        <v>-3.7498474216307497E-2</v>
      </c>
      <c r="D47" s="8">
        <v>0.123483183470739</v>
      </c>
    </row>
    <row r="48" spans="1:4">
      <c r="B48" t="s">
        <v>28</v>
      </c>
      <c r="C48" s="8">
        <v>0.15265793388177301</v>
      </c>
      <c r="D48" s="8">
        <v>0.12734211405040499</v>
      </c>
    </row>
    <row r="49" spans="1:4">
      <c r="A49" t="s">
        <v>54</v>
      </c>
      <c r="B49" t="s">
        <v>11</v>
      </c>
      <c r="C49" s="8">
        <v>-7.5994239160397399E-10</v>
      </c>
      <c r="D49" s="8">
        <v>-8.7807308932973307E-3</v>
      </c>
    </row>
    <row r="50" spans="1:4">
      <c r="A50" t="s">
        <v>69</v>
      </c>
      <c r="B50" t="s">
        <v>12</v>
      </c>
      <c r="C50" s="8">
        <v>-2.0906976581276098E-9</v>
      </c>
      <c r="D50" s="8">
        <v>-2.0469664892327401E-2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K52"/>
  <sheetViews>
    <sheetView workbookViewId="0">
      <selection activeCell="H8" sqref="H8"/>
    </sheetView>
  </sheetViews>
  <sheetFormatPr defaultRowHeight="14.25"/>
  <sheetData>
    <row r="1" spans="1:37">
      <c r="A1" s="1" t="s">
        <v>0</v>
      </c>
      <c r="B1" s="6"/>
    </row>
    <row r="2" spans="1:37">
      <c r="A2" s="1"/>
      <c r="B2" s="13" t="s">
        <v>50</v>
      </c>
      <c r="C2" s="6" t="s">
        <v>52</v>
      </c>
    </row>
    <row r="3" spans="1:37">
      <c r="B3" t="s">
        <v>6</v>
      </c>
      <c r="C3" s="6">
        <v>11</v>
      </c>
      <c r="D3" t="s">
        <v>48</v>
      </c>
    </row>
    <row r="4" spans="1:37">
      <c r="B4" t="s">
        <v>5</v>
      </c>
      <c r="C4" s="6">
        <v>255.06</v>
      </c>
      <c r="D4" t="s">
        <v>49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37">
      <c r="B5" t="s">
        <v>4</v>
      </c>
      <c r="C5" s="32"/>
      <c r="D5" t="s">
        <v>1</v>
      </c>
      <c r="F5" s="6">
        <v>3.14</v>
      </c>
      <c r="G5" t="s">
        <v>3</v>
      </c>
      <c r="H5" t="s">
        <v>2</v>
      </c>
      <c r="J5" s="31">
        <v>3.18</v>
      </c>
      <c r="K5" s="27" t="s">
        <v>3</v>
      </c>
      <c r="L5" s="27"/>
      <c r="M5" s="27"/>
      <c r="N5" s="27"/>
      <c r="O5" s="27"/>
      <c r="P5" s="27"/>
      <c r="Q5" s="27"/>
      <c r="R5" s="27"/>
      <c r="S5" s="27"/>
      <c r="T5" s="27"/>
    </row>
    <row r="6" spans="1:37"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37">
      <c r="A7" t="s">
        <v>13</v>
      </c>
      <c r="C7" t="s">
        <v>9</v>
      </c>
      <c r="E7" t="s">
        <v>10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37">
      <c r="C8" s="14" t="s">
        <v>7</v>
      </c>
      <c r="D8" s="14" t="s">
        <v>8</v>
      </c>
      <c r="E8" s="14" t="s">
        <v>7</v>
      </c>
      <c r="F8" s="5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37" s="4" customFormat="1">
      <c r="A9" s="4" t="s">
        <v>14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37">
      <c r="A10" t="s">
        <v>15</v>
      </c>
      <c r="B10" t="s">
        <v>11</v>
      </c>
      <c r="C10" s="3">
        <v>72.260000000000005</v>
      </c>
      <c r="D10">
        <v>63.93</v>
      </c>
      <c r="E10">
        <v>80.59</v>
      </c>
      <c r="J10" s="27"/>
      <c r="K10" s="27"/>
      <c r="L10" s="27"/>
      <c r="M10" s="27"/>
      <c r="N10" s="27"/>
      <c r="O10" s="27"/>
      <c r="P10" s="27"/>
      <c r="Q10" s="27"/>
      <c r="R10" s="27"/>
      <c r="S10" s="27">
        <v>2.2752081859159698</v>
      </c>
      <c r="T10" s="27">
        <v>0.13136943708325999</v>
      </c>
      <c r="U10" s="27">
        <v>-3.5754634621040902</v>
      </c>
      <c r="V10" s="27">
        <v>6.6896893317702402</v>
      </c>
      <c r="W10" s="27">
        <v>-324.122765535089</v>
      </c>
      <c r="X10" s="27">
        <v>46.764039992207799</v>
      </c>
      <c r="Y10" s="27">
        <v>15.5490823964389</v>
      </c>
      <c r="Z10" s="27">
        <v>1.2999971839022499</v>
      </c>
      <c r="AA10" s="27">
        <v>19.3917805643629</v>
      </c>
      <c r="AB10" s="27">
        <v>2.0539708461705701</v>
      </c>
      <c r="AC10" s="27">
        <v>-1.3213782229914299</v>
      </c>
      <c r="AD10" s="27">
        <v>156.846258179768</v>
      </c>
      <c r="AE10" s="27">
        <v>2.2301779213239801</v>
      </c>
      <c r="AF10" s="27">
        <v>-1.3697851704931101</v>
      </c>
      <c r="AG10" s="27">
        <v>53.273687540674402</v>
      </c>
      <c r="AH10" s="27">
        <v>-162.68855115904901</v>
      </c>
      <c r="AI10" s="27">
        <v>-0.27835421727350701</v>
      </c>
      <c r="AJ10" s="27"/>
      <c r="AK10" s="27"/>
    </row>
    <row r="11" spans="1:37">
      <c r="B11" t="s">
        <v>12</v>
      </c>
      <c r="C11">
        <v>325.17</v>
      </c>
      <c r="D11">
        <v>220.87</v>
      </c>
      <c r="E11">
        <v>330.01</v>
      </c>
      <c r="J11" s="27"/>
      <c r="K11" s="27"/>
      <c r="L11" s="27"/>
      <c r="M11" s="27"/>
      <c r="N11" s="27"/>
      <c r="O11" s="27"/>
      <c r="P11" s="27"/>
      <c r="Q11" s="27"/>
      <c r="R11" s="27"/>
      <c r="S11" s="27">
        <v>12.9082665847904</v>
      </c>
      <c r="T11" s="27">
        <v>0.62368356394498303</v>
      </c>
      <c r="U11" s="27">
        <v>-13.4531187559916</v>
      </c>
      <c r="V11" s="27">
        <v>-38.182390406125002</v>
      </c>
      <c r="W11" s="27">
        <v>-1499.01268786167</v>
      </c>
      <c r="X11" s="27">
        <v>191.48367328181399</v>
      </c>
      <c r="Y11" s="27">
        <v>67.562815836167701</v>
      </c>
      <c r="Z11" s="27">
        <v>6.5959876194596303</v>
      </c>
      <c r="AA11" s="27">
        <v>87.178041399278101</v>
      </c>
      <c r="AB11" s="27">
        <v>21.9644813888515</v>
      </c>
      <c r="AC11" s="27">
        <v>-12.649663323527101</v>
      </c>
      <c r="AD11" s="27">
        <v>1525.7467902842</v>
      </c>
      <c r="AE11" s="27">
        <v>39.933682475470498</v>
      </c>
      <c r="AF11" s="27">
        <v>-21.158232339000399</v>
      </c>
      <c r="AG11" s="27">
        <v>1130.2668598405601</v>
      </c>
      <c r="AH11" s="27">
        <v>-722.23647617859797</v>
      </c>
      <c r="AI11" s="27">
        <v>-1.45320219475501</v>
      </c>
      <c r="AJ11" s="27"/>
      <c r="AK11" s="27"/>
    </row>
    <row r="12" spans="1:37">
      <c r="A12" t="s">
        <v>16</v>
      </c>
      <c r="B12" t="s">
        <v>11</v>
      </c>
      <c r="C12">
        <v>-241.82</v>
      </c>
      <c r="D12">
        <v>-116.66</v>
      </c>
      <c r="E12">
        <v>-197.23</v>
      </c>
      <c r="J12" s="27"/>
      <c r="K12" s="27"/>
      <c r="L12" s="27"/>
      <c r="M12" s="27" t="s">
        <v>32</v>
      </c>
      <c r="N12" s="27"/>
      <c r="O12" s="27" t="s">
        <v>33</v>
      </c>
      <c r="P12" s="27"/>
      <c r="Q12" s="27" t="s">
        <v>53</v>
      </c>
      <c r="R12" s="27"/>
      <c r="S12" s="27"/>
      <c r="T12" s="27"/>
    </row>
    <row r="13" spans="1:37">
      <c r="B13" t="s">
        <v>12</v>
      </c>
      <c r="C13">
        <v>-725.55</v>
      </c>
      <c r="D13">
        <v>-583.04999999999995</v>
      </c>
      <c r="E13">
        <v>-901.84</v>
      </c>
      <c r="J13" s="27"/>
      <c r="K13" s="27"/>
      <c r="L13" s="27"/>
      <c r="M13" s="28" t="s">
        <v>30</v>
      </c>
      <c r="N13" s="28" t="s">
        <v>31</v>
      </c>
      <c r="O13" s="28" t="s">
        <v>30</v>
      </c>
      <c r="P13" s="28" t="s">
        <v>31</v>
      </c>
      <c r="Q13" s="28" t="s">
        <v>30</v>
      </c>
      <c r="R13" s="28" t="s">
        <v>31</v>
      </c>
      <c r="S13" s="27"/>
      <c r="T13" s="27"/>
    </row>
    <row r="14" spans="1:37">
      <c r="A14" t="s">
        <v>17</v>
      </c>
      <c r="B14" t="s">
        <v>11</v>
      </c>
      <c r="C14">
        <v>-52.28</v>
      </c>
      <c r="D14">
        <v>-28.26</v>
      </c>
      <c r="E14">
        <v>-45.67</v>
      </c>
      <c r="J14" s="27"/>
      <c r="K14" s="27"/>
      <c r="L14" s="29" t="s">
        <v>42</v>
      </c>
      <c r="M14" s="29">
        <v>2.1955148884044999</v>
      </c>
      <c r="N14" s="29">
        <v>11.904519956303099</v>
      </c>
      <c r="O14" s="29">
        <v>1.6679592177598701</v>
      </c>
      <c r="P14" s="29">
        <v>11.0647490747353</v>
      </c>
      <c r="Q14" s="27">
        <v>2.2752081859159698</v>
      </c>
      <c r="R14" s="27">
        <v>12.9082665847904</v>
      </c>
      <c r="S14" s="27"/>
      <c r="T14" s="27"/>
    </row>
    <row r="15" spans="1:37">
      <c r="B15" t="s">
        <v>12</v>
      </c>
      <c r="C15">
        <v>-458.5</v>
      </c>
      <c r="D15">
        <v>-356.12</v>
      </c>
      <c r="E15">
        <v>-408.55</v>
      </c>
      <c r="J15" s="27"/>
      <c r="K15" s="27"/>
      <c r="L15" s="29" t="s">
        <v>43</v>
      </c>
      <c r="M15" s="29">
        <v>0.142384112947673</v>
      </c>
      <c r="N15" s="29">
        <v>0.57125534074878503</v>
      </c>
      <c r="O15" s="29">
        <v>9.1685292177541802E-2</v>
      </c>
      <c r="P15" s="29">
        <v>0.51639733076121996</v>
      </c>
      <c r="Q15" s="27">
        <v>0.13136943708325999</v>
      </c>
      <c r="R15" s="27">
        <v>0.62368356394498303</v>
      </c>
      <c r="S15" s="27"/>
      <c r="T15" s="27"/>
    </row>
    <row r="16" spans="1:37">
      <c r="A16" t="s">
        <v>18</v>
      </c>
      <c r="B16" t="s">
        <v>11</v>
      </c>
      <c r="C16">
        <f>M14+M20</f>
        <v>19.854525025201401</v>
      </c>
      <c r="D16">
        <f>O14+O20</f>
        <v>10.30659978831231</v>
      </c>
      <c r="E16">
        <f>Q14+Q20</f>
        <v>17.82429058235487</v>
      </c>
      <c r="J16" s="27"/>
      <c r="K16" s="27"/>
      <c r="L16" s="29" t="s">
        <v>44</v>
      </c>
      <c r="M16" s="29">
        <v>-5.2488588936024696</v>
      </c>
      <c r="N16" s="29">
        <v>-12.7805969876406</v>
      </c>
      <c r="O16" s="29">
        <v>-2.7955561780773799</v>
      </c>
      <c r="P16" s="29">
        <v>-14.6881271452588</v>
      </c>
      <c r="Q16" s="27">
        <v>-3.5754634621040902</v>
      </c>
      <c r="R16" s="27">
        <v>-13.4531187559916</v>
      </c>
      <c r="S16" s="27"/>
      <c r="T16" s="27"/>
    </row>
    <row r="17" spans="1:20">
      <c r="B17" t="s">
        <v>12</v>
      </c>
      <c r="C17">
        <f>N14+N20</f>
        <v>71.214334498768508</v>
      </c>
      <c r="D17">
        <f>P14+P20</f>
        <v>57.004975913208</v>
      </c>
      <c r="E17">
        <f>R14+R20</f>
        <v>80.471082420958098</v>
      </c>
      <c r="J17" s="27"/>
      <c r="K17" s="27"/>
      <c r="L17" s="29" t="s">
        <v>45</v>
      </c>
      <c r="M17" s="29">
        <v>-0.40545079790161997</v>
      </c>
      <c r="N17" s="29">
        <v>-45.388662811714099</v>
      </c>
      <c r="O17" s="29">
        <v>17.9807497234073</v>
      </c>
      <c r="P17" s="29">
        <v>54.9679795095728</v>
      </c>
      <c r="Q17" s="27">
        <v>6.6896893317702402</v>
      </c>
      <c r="R17" s="27">
        <v>-38.182390406125002</v>
      </c>
      <c r="S17" s="27"/>
      <c r="T17" s="27"/>
    </row>
    <row r="18" spans="1:20">
      <c r="A18" t="s">
        <v>19</v>
      </c>
      <c r="B18" t="s">
        <v>11</v>
      </c>
      <c r="C18">
        <v>0.88</v>
      </c>
      <c r="D18">
        <v>0.4</v>
      </c>
      <c r="E18">
        <v>0.72</v>
      </c>
      <c r="J18" s="27"/>
      <c r="K18" s="27"/>
      <c r="L18" s="29" t="s">
        <v>46</v>
      </c>
      <c r="M18" s="27">
        <v>-396.609233729425</v>
      </c>
      <c r="N18" s="27">
        <v>-1302.2947877456299</v>
      </c>
      <c r="O18" s="27">
        <v>-229.98934307175199</v>
      </c>
      <c r="P18" s="27">
        <v>-1053.5645948598999</v>
      </c>
      <c r="Q18" s="27">
        <v>-324.122765535089</v>
      </c>
      <c r="R18" s="27">
        <v>-1499.01268786167</v>
      </c>
      <c r="S18" s="27"/>
      <c r="T18" s="27"/>
    </row>
    <row r="19" spans="1:20">
      <c r="B19" t="s">
        <v>12</v>
      </c>
      <c r="C19">
        <v>3.67</v>
      </c>
      <c r="D19">
        <v>2.77</v>
      </c>
      <c r="E19">
        <v>3.61</v>
      </c>
      <c r="J19" s="27"/>
      <c r="K19" s="27"/>
      <c r="L19" s="29" t="s">
        <v>47</v>
      </c>
      <c r="M19" s="27">
        <v>37.571657936532901</v>
      </c>
      <c r="N19" s="27">
        <v>163.262351383245</v>
      </c>
      <c r="O19" s="27">
        <v>23.645660691920199</v>
      </c>
      <c r="P19" s="27">
        <v>118.804212395056</v>
      </c>
      <c r="Q19" s="27">
        <v>46.764039992207799</v>
      </c>
      <c r="R19" s="27">
        <v>191.48367328181399</v>
      </c>
      <c r="S19" s="27"/>
      <c r="T19" s="27"/>
    </row>
    <row r="20" spans="1:20">
      <c r="A20" t="s">
        <v>20</v>
      </c>
      <c r="B20" t="s">
        <v>11</v>
      </c>
      <c r="C20">
        <f>M16+M24</f>
        <v>17.22184105361973</v>
      </c>
      <c r="D20">
        <f>O16+O24</f>
        <v>7.4477613201698194</v>
      </c>
      <c r="E20">
        <v>15.82</v>
      </c>
      <c r="J20" s="27"/>
      <c r="K20" s="27"/>
      <c r="L20" s="27" t="s">
        <v>18</v>
      </c>
      <c r="M20" s="27">
        <v>17.659010136796901</v>
      </c>
      <c r="N20" s="27">
        <v>59.309814542465404</v>
      </c>
      <c r="O20" s="27">
        <v>8.6386405705524396</v>
      </c>
      <c r="P20" s="27">
        <v>45.940226838472697</v>
      </c>
      <c r="Q20" s="27">
        <v>15.5490823964389</v>
      </c>
      <c r="R20" s="27">
        <v>67.562815836167701</v>
      </c>
      <c r="S20" s="27"/>
      <c r="T20" s="27"/>
    </row>
    <row r="21" spans="1:20">
      <c r="B21" t="s">
        <v>12</v>
      </c>
      <c r="C21">
        <v>69.56</v>
      </c>
      <c r="D21">
        <v>52.1</v>
      </c>
      <c r="E21">
        <v>76.5</v>
      </c>
      <c r="J21" s="27"/>
      <c r="K21" s="27"/>
      <c r="L21" s="27" t="s">
        <v>19</v>
      </c>
      <c r="M21" s="27">
        <v>1.6229174317655799</v>
      </c>
      <c r="N21" s="27">
        <v>6.7758095200341399</v>
      </c>
      <c r="O21" s="27">
        <v>0.70178020035223698</v>
      </c>
      <c r="P21" s="27">
        <v>5.1389589628701096</v>
      </c>
      <c r="Q21" s="27">
        <v>1.2999971839022499</v>
      </c>
      <c r="R21" s="27">
        <v>6.5959876194596303</v>
      </c>
      <c r="S21" s="27"/>
      <c r="T21" s="27"/>
    </row>
    <row r="22" spans="1:20">
      <c r="A22" t="s">
        <v>71</v>
      </c>
      <c r="B22" t="s">
        <v>11</v>
      </c>
      <c r="C22">
        <v>178.5</v>
      </c>
      <c r="D22">
        <v>133.6</v>
      </c>
      <c r="E22">
        <v>183.1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0">
      <c r="B23" t="s">
        <v>12</v>
      </c>
      <c r="C23">
        <v>646.6</v>
      </c>
      <c r="D23">
        <v>452.6</v>
      </c>
      <c r="E23">
        <v>684.31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s="4" customFormat="1">
      <c r="A24" s="4" t="s">
        <v>25</v>
      </c>
      <c r="J24" s="28"/>
      <c r="K24" s="28"/>
      <c r="L24" s="28" t="s">
        <v>20</v>
      </c>
      <c r="M24" s="28">
        <v>22.470699947222201</v>
      </c>
      <c r="N24" s="28">
        <v>79.700446811712396</v>
      </c>
      <c r="O24" s="28">
        <v>10.243317498247199</v>
      </c>
      <c r="P24" s="28">
        <v>59.898759327553101</v>
      </c>
      <c r="Q24" s="28">
        <v>19.3917805643629</v>
      </c>
      <c r="R24" s="28">
        <v>87.178041399278101</v>
      </c>
      <c r="S24" s="28"/>
      <c r="T24" s="28"/>
    </row>
    <row r="25" spans="1:20">
      <c r="A25" t="s">
        <v>16</v>
      </c>
      <c r="B25" t="s">
        <v>11</v>
      </c>
      <c r="C25">
        <f>M31</f>
        <v>-169.80521749443199</v>
      </c>
      <c r="D25">
        <f>O31</f>
        <v>-109.275394219207</v>
      </c>
      <c r="E25">
        <f>Q31</f>
        <v>-162.68855115904901</v>
      </c>
      <c r="J25" s="27"/>
      <c r="K25" s="27"/>
      <c r="L25" s="27" t="s">
        <v>34</v>
      </c>
      <c r="M25" s="27">
        <v>1.3615378186621501</v>
      </c>
      <c r="N25" s="27">
        <v>23.191162325162999</v>
      </c>
      <c r="O25" s="27">
        <v>0.88974714777201303</v>
      </c>
      <c r="P25" s="27">
        <v>24.072512402253899</v>
      </c>
      <c r="Q25" s="27">
        <v>2.0539708461705701</v>
      </c>
      <c r="R25" s="27">
        <v>21.9644813888515</v>
      </c>
      <c r="S25" s="27"/>
      <c r="T25" s="27"/>
    </row>
    <row r="26" spans="1:20">
      <c r="B26" t="s">
        <v>12</v>
      </c>
      <c r="C26">
        <f>N31</f>
        <v>-692.97190426988595</v>
      </c>
      <c r="D26">
        <f>P31</f>
        <v>-529.64558415813406</v>
      </c>
      <c r="E26">
        <f>R31</f>
        <v>-722.23647617859797</v>
      </c>
      <c r="J26" s="27"/>
      <c r="K26" s="27"/>
      <c r="L26" s="27" t="s">
        <v>35</v>
      </c>
      <c r="M26" s="27">
        <v>-0.87009399117861497</v>
      </c>
      <c r="N26" s="27">
        <v>-12.531529955941799</v>
      </c>
      <c r="O26" s="27">
        <v>-1.1063864162282</v>
      </c>
      <c r="P26" s="27">
        <v>-14.121829044473399</v>
      </c>
      <c r="Q26" s="27">
        <v>-1.3213782229914299</v>
      </c>
      <c r="R26" s="27">
        <v>-12.649663323527101</v>
      </c>
      <c r="S26" s="27"/>
      <c r="T26" s="27"/>
    </row>
    <row r="27" spans="1:20">
      <c r="A27" t="s">
        <v>19</v>
      </c>
      <c r="B27" t="s">
        <v>11</v>
      </c>
      <c r="C27">
        <f>M32</f>
        <v>-0.16651208273767301</v>
      </c>
      <c r="D27">
        <f>O32</f>
        <v>0</v>
      </c>
      <c r="E27">
        <f>Q32</f>
        <v>-0.27835421727350701</v>
      </c>
      <c r="J27" s="27"/>
      <c r="K27" s="27"/>
      <c r="L27" s="27" t="s">
        <v>36</v>
      </c>
      <c r="M27" s="27">
        <v>96.146016736123002</v>
      </c>
      <c r="N27" s="27">
        <v>1577.55272810357</v>
      </c>
      <c r="O27" s="27">
        <v>61.3976294413999</v>
      </c>
      <c r="P27" s="27">
        <v>1677.6296026293301</v>
      </c>
      <c r="Q27" s="27">
        <v>156.846258179768</v>
      </c>
      <c r="R27" s="27">
        <v>1525.7467902842</v>
      </c>
      <c r="S27" s="27"/>
      <c r="T27" s="27"/>
    </row>
    <row r="28" spans="1:20">
      <c r="B28" t="s">
        <v>12</v>
      </c>
      <c r="C28">
        <f>N32</f>
        <v>-1.0126363766783</v>
      </c>
      <c r="D28">
        <f>P32</f>
        <v>0</v>
      </c>
      <c r="E28">
        <f>R32</f>
        <v>-1.45320219475501</v>
      </c>
      <c r="J28" s="27"/>
      <c r="K28" s="27"/>
      <c r="L28" s="27" t="s">
        <v>37</v>
      </c>
      <c r="M28" s="27">
        <v>1.10886544897227</v>
      </c>
      <c r="N28" s="27">
        <v>33.958432687603299</v>
      </c>
      <c r="O28" s="27">
        <v>0.55121724656725302</v>
      </c>
      <c r="P28" s="27">
        <v>28.7963564543746</v>
      </c>
      <c r="Q28" s="27">
        <v>2.2301779213239801</v>
      </c>
      <c r="R28" s="27">
        <v>39.933682475470498</v>
      </c>
      <c r="S28" s="27"/>
      <c r="T28" s="27"/>
    </row>
    <row r="29" spans="1:20">
      <c r="A29" t="s">
        <v>26</v>
      </c>
      <c r="B29" t="s">
        <v>11</v>
      </c>
      <c r="C29">
        <v>178.5</v>
      </c>
      <c r="D29">
        <v>133.6</v>
      </c>
      <c r="E29">
        <v>183.1</v>
      </c>
      <c r="J29" s="27"/>
      <c r="K29" s="27"/>
      <c r="L29" s="27" t="s">
        <v>38</v>
      </c>
      <c r="M29" s="27">
        <v>-0.81824889825906499</v>
      </c>
      <c r="N29" s="27">
        <v>-19.098495468738101</v>
      </c>
      <c r="O29" s="27">
        <v>-0.488228294819822</v>
      </c>
      <c r="P29" s="27">
        <v>-15.871067542180301</v>
      </c>
      <c r="Q29" s="27">
        <v>-1.3697851704931101</v>
      </c>
      <c r="R29" s="27">
        <v>-21.158232339000399</v>
      </c>
      <c r="S29" s="27"/>
      <c r="T29" s="27"/>
    </row>
    <row r="30" spans="1:20">
      <c r="B30" t="s">
        <v>12</v>
      </c>
      <c r="C30">
        <v>646.6</v>
      </c>
      <c r="D30">
        <v>452.6</v>
      </c>
      <c r="E30">
        <v>684.31</v>
      </c>
      <c r="J30" s="27"/>
      <c r="K30" s="27"/>
      <c r="L30" s="27" t="s">
        <v>39</v>
      </c>
      <c r="M30" s="27">
        <v>27.785478037870501</v>
      </c>
      <c r="N30" s="27">
        <v>1031.74987963739</v>
      </c>
      <c r="O30" s="27">
        <v>35.885825008506998</v>
      </c>
      <c r="P30" s="27">
        <v>1327.1106163522199</v>
      </c>
      <c r="Q30" s="27">
        <v>53.273687540674402</v>
      </c>
      <c r="R30" s="27">
        <v>1130.2668598405601</v>
      </c>
      <c r="S30" s="27"/>
      <c r="T30" s="27"/>
    </row>
    <row r="31" spans="1:20" s="4" customFormat="1">
      <c r="A31" s="4" t="s">
        <v>21</v>
      </c>
      <c r="J31" s="28"/>
      <c r="K31" s="28"/>
      <c r="L31" s="30" t="s">
        <v>40</v>
      </c>
      <c r="M31" s="30">
        <v>-169.80521749443199</v>
      </c>
      <c r="N31" s="30">
        <v>-692.97190426988595</v>
      </c>
      <c r="O31" s="30">
        <v>-109.275394219207</v>
      </c>
      <c r="P31" s="30">
        <v>-529.64558415813406</v>
      </c>
      <c r="Q31" s="30">
        <v>-162.68855115904901</v>
      </c>
      <c r="R31" s="30">
        <v>-722.23647617859797</v>
      </c>
      <c r="S31" s="30"/>
      <c r="T31" s="28"/>
    </row>
    <row r="32" spans="1:20">
      <c r="A32" t="s">
        <v>18</v>
      </c>
      <c r="B32" t="s">
        <v>11</v>
      </c>
      <c r="C32">
        <f>M25</f>
        <v>1.3615378186621501</v>
      </c>
      <c r="D32">
        <f>O25</f>
        <v>0.88974714777201303</v>
      </c>
      <c r="E32">
        <f>Q25</f>
        <v>2.0539708461705701</v>
      </c>
      <c r="J32" s="27"/>
      <c r="K32" s="27"/>
      <c r="L32" s="27" t="s">
        <v>41</v>
      </c>
      <c r="M32" s="27">
        <v>-0.16651208273767301</v>
      </c>
      <c r="N32" s="27">
        <v>-1.0126363766783</v>
      </c>
      <c r="O32" s="27">
        <v>0</v>
      </c>
      <c r="P32" s="27">
        <v>0</v>
      </c>
      <c r="Q32" s="27">
        <v>-0.27835421727350701</v>
      </c>
      <c r="R32" s="27">
        <v>-1.45320219475501</v>
      </c>
      <c r="S32" s="27"/>
      <c r="T32" s="27"/>
    </row>
    <row r="33" spans="1:20">
      <c r="B33" t="s">
        <v>12</v>
      </c>
      <c r="C33">
        <f>N25</f>
        <v>23.191162325162999</v>
      </c>
      <c r="D33">
        <f>P25</f>
        <v>24.072512402253899</v>
      </c>
      <c r="E33">
        <f>R25</f>
        <v>21.9644813888515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>
      <c r="A34" t="s">
        <v>20</v>
      </c>
      <c r="B34" t="s">
        <v>11</v>
      </c>
      <c r="C34">
        <f>M26</f>
        <v>-0.87009399117861497</v>
      </c>
      <c r="D34">
        <f>O26</f>
        <v>-1.1063864162282</v>
      </c>
      <c r="E34">
        <f>Q26</f>
        <v>-1.3213782229914299</v>
      </c>
    </row>
    <row r="35" spans="1:20">
      <c r="B35" t="s">
        <v>12</v>
      </c>
      <c r="C35">
        <f>N26</f>
        <v>-12.531529955941799</v>
      </c>
      <c r="D35">
        <f>P26</f>
        <v>-14.121829044473399</v>
      </c>
      <c r="E35">
        <f>R26</f>
        <v>-12.649663323527101</v>
      </c>
    </row>
    <row r="36" spans="1:20">
      <c r="A36" t="s">
        <v>16</v>
      </c>
      <c r="B36" t="s">
        <v>11</v>
      </c>
      <c r="C36">
        <f>M27</f>
        <v>96.146016736123002</v>
      </c>
      <c r="D36">
        <f>O27</f>
        <v>61.3976294413999</v>
      </c>
      <c r="E36">
        <f>Q27</f>
        <v>156.846258179768</v>
      </c>
    </row>
    <row r="37" spans="1:20">
      <c r="B37" t="s">
        <v>12</v>
      </c>
      <c r="C37">
        <f>N27</f>
        <v>1577.55272810357</v>
      </c>
      <c r="D37">
        <f>P27</f>
        <v>1677.6296026293301</v>
      </c>
      <c r="E37">
        <f>R27</f>
        <v>1525.7467902842</v>
      </c>
    </row>
    <row r="38" spans="1:20">
      <c r="A38" t="s">
        <v>71</v>
      </c>
      <c r="B38" t="s">
        <v>11</v>
      </c>
      <c r="C38">
        <v>-73.709999999999994</v>
      </c>
      <c r="D38">
        <v>-207.04</v>
      </c>
      <c r="E38">
        <v>-101.97</v>
      </c>
    </row>
    <row r="39" spans="1:20">
      <c r="B39" t="s">
        <v>12</v>
      </c>
      <c r="C39">
        <v>-2140</v>
      </c>
      <c r="D39">
        <v>-1507</v>
      </c>
      <c r="E39">
        <v>-1073</v>
      </c>
    </row>
    <row r="40" spans="1:20" s="4" customFormat="1">
      <c r="A40" s="4" t="s">
        <v>23</v>
      </c>
    </row>
    <row r="41" spans="1:20">
      <c r="A41" t="s">
        <v>18</v>
      </c>
      <c r="B41" t="s">
        <v>11</v>
      </c>
      <c r="C41">
        <f>-M28</f>
        <v>-1.10886544897227</v>
      </c>
      <c r="D41">
        <f>-O28</f>
        <v>-0.55121724656725302</v>
      </c>
      <c r="E41">
        <f>-Q28</f>
        <v>-2.2301779213239801</v>
      </c>
    </row>
    <row r="42" spans="1:20">
      <c r="B42" t="s">
        <v>12</v>
      </c>
      <c r="C42">
        <f>-N28</f>
        <v>-33.958432687603299</v>
      </c>
      <c r="D42">
        <f>-P28</f>
        <v>-28.7963564543746</v>
      </c>
      <c r="E42">
        <f>-R28</f>
        <v>-39.933682475470498</v>
      </c>
    </row>
    <row r="43" spans="1:20">
      <c r="A43" t="s">
        <v>20</v>
      </c>
      <c r="B43" t="s">
        <v>11</v>
      </c>
      <c r="C43">
        <f>M29</f>
        <v>-0.81824889825906499</v>
      </c>
      <c r="D43">
        <f>O29</f>
        <v>-0.488228294819822</v>
      </c>
      <c r="E43">
        <f>Q29</f>
        <v>-1.3697851704931101</v>
      </c>
    </row>
    <row r="44" spans="1:20">
      <c r="B44" t="s">
        <v>12</v>
      </c>
      <c r="C44">
        <f>N29</f>
        <v>-19.098495468738101</v>
      </c>
      <c r="D44">
        <f>P29</f>
        <v>-15.871067542180301</v>
      </c>
      <c r="E44">
        <f>R29</f>
        <v>-21.158232339000399</v>
      </c>
    </row>
    <row r="45" spans="1:20">
      <c r="A45" t="s">
        <v>16</v>
      </c>
      <c r="B45" t="s">
        <v>11</v>
      </c>
      <c r="C45">
        <f>M30</f>
        <v>27.785478037870501</v>
      </c>
      <c r="D45">
        <f>O30</f>
        <v>35.885825008506998</v>
      </c>
      <c r="E45">
        <f>Q30</f>
        <v>53.273687540674402</v>
      </c>
    </row>
    <row r="46" spans="1:20">
      <c r="B46" t="s">
        <v>12</v>
      </c>
      <c r="C46">
        <f>N30</f>
        <v>1031.74987963739</v>
      </c>
      <c r="D46">
        <f>P30</f>
        <v>1327.1106163522199</v>
      </c>
      <c r="E46">
        <f>R30</f>
        <v>1130.2668598405601</v>
      </c>
    </row>
    <row r="47" spans="1:20">
      <c r="A47" t="s">
        <v>71</v>
      </c>
      <c r="B47" t="s">
        <v>11</v>
      </c>
      <c r="C47">
        <v>-142.69999999999999</v>
      </c>
      <c r="D47">
        <v>-72.77</v>
      </c>
      <c r="E47">
        <v>-208.7</v>
      </c>
    </row>
    <row r="48" spans="1:20">
      <c r="B48" t="s">
        <v>12</v>
      </c>
      <c r="C48">
        <v>-2468.6999999999998</v>
      </c>
      <c r="D48">
        <v>-1523</v>
      </c>
      <c r="E48">
        <v>-2572.3000000000002</v>
      </c>
    </row>
    <row r="49" spans="1:6">
      <c r="A49" t="s">
        <v>27</v>
      </c>
      <c r="B49" t="s">
        <v>29</v>
      </c>
      <c r="C49">
        <v>0.11</v>
      </c>
      <c r="D49">
        <v>0.21</v>
      </c>
      <c r="E49">
        <v>0.18</v>
      </c>
      <c r="F49" t="s">
        <v>68</v>
      </c>
    </row>
    <row r="50" spans="1:6">
      <c r="B50" t="s">
        <v>28</v>
      </c>
      <c r="C50">
        <v>0.12</v>
      </c>
      <c r="D50">
        <v>0.14000000000000001</v>
      </c>
      <c r="E50">
        <v>0.13</v>
      </c>
      <c r="F50" t="s">
        <v>68</v>
      </c>
    </row>
    <row r="51" spans="1:6">
      <c r="A51" t="s">
        <v>54</v>
      </c>
      <c r="B51" t="s">
        <v>11</v>
      </c>
      <c r="D51">
        <v>-8.5399999999999991</v>
      </c>
    </row>
    <row r="52" spans="1:6">
      <c r="B52" t="s">
        <v>12</v>
      </c>
      <c r="D52">
        <v>-41.38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E32" sqref="E32"/>
    </sheetView>
  </sheetViews>
  <sheetFormatPr defaultRowHeight="14.25"/>
  <sheetData>
    <row r="1" spans="1:16">
      <c r="A1" s="1" t="s">
        <v>0</v>
      </c>
      <c r="B1" s="6"/>
    </row>
    <row r="2" spans="1:16">
      <c r="A2" s="1"/>
      <c r="B2" s="13" t="s">
        <v>50</v>
      </c>
      <c r="C2" s="6" t="s">
        <v>52</v>
      </c>
    </row>
    <row r="3" spans="1:16">
      <c r="B3" t="s">
        <v>6</v>
      </c>
      <c r="C3" s="6">
        <v>9</v>
      </c>
      <c r="D3" t="s">
        <v>48</v>
      </c>
    </row>
    <row r="4" spans="1:16">
      <c r="B4" t="s">
        <v>5</v>
      </c>
      <c r="C4" s="6">
        <f>21.8*9.81</f>
        <v>213.858</v>
      </c>
      <c r="D4" t="s">
        <v>49</v>
      </c>
    </row>
    <row r="5" spans="1:16">
      <c r="B5" t="s">
        <v>4</v>
      </c>
      <c r="C5" s="5"/>
      <c r="D5" t="s">
        <v>1</v>
      </c>
      <c r="F5" s="6">
        <v>0.3</v>
      </c>
      <c r="G5" t="s">
        <v>3</v>
      </c>
      <c r="H5" t="s">
        <v>2</v>
      </c>
      <c r="J5" s="6">
        <v>3.32</v>
      </c>
      <c r="K5" t="s">
        <v>3</v>
      </c>
    </row>
    <row r="7" spans="1:16">
      <c r="A7" t="s">
        <v>13</v>
      </c>
      <c r="C7" t="s">
        <v>9</v>
      </c>
    </row>
    <row r="8" spans="1:16">
      <c r="C8" s="5" t="s">
        <v>7</v>
      </c>
      <c r="D8" s="5" t="s">
        <v>8</v>
      </c>
      <c r="E8" s="5"/>
      <c r="F8" s="5"/>
    </row>
    <row r="9" spans="1:16" s="4" customFormat="1">
      <c r="A9" s="4" t="s">
        <v>14</v>
      </c>
    </row>
    <row r="10" spans="1:16">
      <c r="A10" t="s">
        <v>15</v>
      </c>
      <c r="B10" t="s">
        <v>11</v>
      </c>
      <c r="C10" s="7">
        <v>50.5672738476527</v>
      </c>
      <c r="D10" s="8">
        <v>62.979158171485103</v>
      </c>
    </row>
    <row r="11" spans="1:16">
      <c r="B11" t="s">
        <v>12</v>
      </c>
      <c r="C11" s="8">
        <v>113.15182983346099</v>
      </c>
      <c r="D11" s="8">
        <v>145.55912945493401</v>
      </c>
      <c r="L11" s="5"/>
      <c r="M11" s="5"/>
      <c r="N11" s="5"/>
      <c r="O11" s="5"/>
      <c r="P11" s="5"/>
    </row>
    <row r="12" spans="1:16">
      <c r="A12" t="s">
        <v>16</v>
      </c>
      <c r="B12" t="s">
        <v>11</v>
      </c>
      <c r="C12" s="8">
        <v>-155.94252830178701</v>
      </c>
      <c r="D12" s="8">
        <v>-200.305972941232</v>
      </c>
      <c r="L12" s="5"/>
      <c r="M12" s="5"/>
      <c r="N12" s="5"/>
      <c r="O12" s="5"/>
      <c r="P12" s="5"/>
    </row>
    <row r="13" spans="1:16">
      <c r="B13" t="s">
        <v>12</v>
      </c>
      <c r="C13" s="8">
        <v>-383.77941930182902</v>
      </c>
      <c r="D13" s="8">
        <v>-313.96512623870001</v>
      </c>
      <c r="L13" s="5"/>
      <c r="M13" s="5"/>
      <c r="N13" s="5"/>
      <c r="O13" s="5"/>
      <c r="P13" s="5"/>
    </row>
    <row r="14" spans="1:16">
      <c r="A14" t="s">
        <v>17</v>
      </c>
      <c r="B14" t="s">
        <v>11</v>
      </c>
      <c r="C14" s="8">
        <v>-24.430675711837701</v>
      </c>
      <c r="D14" s="8">
        <v>-57.388657375876299</v>
      </c>
      <c r="L14" s="5"/>
      <c r="M14" s="5"/>
      <c r="N14" s="5"/>
      <c r="O14" s="5"/>
      <c r="P14" s="5"/>
    </row>
    <row r="15" spans="1:16">
      <c r="B15" t="s">
        <v>12</v>
      </c>
      <c r="C15" s="8">
        <v>-298.581940795788</v>
      </c>
      <c r="D15" s="8">
        <v>-363.15844004264102</v>
      </c>
      <c r="L15" s="5"/>
      <c r="M15" s="5"/>
      <c r="N15" s="5"/>
      <c r="O15" s="5"/>
      <c r="P15" s="5"/>
    </row>
    <row r="16" spans="1:16">
      <c r="A16" t="s">
        <v>18</v>
      </c>
      <c r="B16" t="s">
        <v>11</v>
      </c>
      <c r="C16" s="8">
        <v>11.2691429539637</v>
      </c>
      <c r="D16" s="8">
        <v>15.990546800374201</v>
      </c>
      <c r="L16" s="5"/>
      <c r="M16" s="5"/>
      <c r="N16" s="5"/>
      <c r="O16" s="5"/>
      <c r="P16" s="5"/>
    </row>
    <row r="17" spans="1:16">
      <c r="B17" t="s">
        <v>12</v>
      </c>
      <c r="C17" s="8">
        <v>33.012792056643399</v>
      </c>
      <c r="D17" s="8">
        <v>30.246090187328701</v>
      </c>
      <c r="L17" s="5"/>
      <c r="M17" s="5"/>
      <c r="N17" s="5"/>
      <c r="O17" s="5"/>
      <c r="P17" s="5"/>
    </row>
    <row r="18" spans="1:16">
      <c r="A18" t="s">
        <v>19</v>
      </c>
      <c r="B18" t="s">
        <v>11</v>
      </c>
      <c r="C18" s="8">
        <v>0.477071776493176</v>
      </c>
      <c r="D18" s="8">
        <v>0.76019683131606997</v>
      </c>
      <c r="L18" s="5"/>
    </row>
    <row r="19" spans="1:16">
      <c r="B19" t="s">
        <v>12</v>
      </c>
      <c r="C19" s="8">
        <v>2.3636575606965899</v>
      </c>
      <c r="D19" s="8">
        <v>2.3441730130570901</v>
      </c>
      <c r="L19" s="5"/>
    </row>
    <row r="20" spans="1:16">
      <c r="A20" t="s">
        <v>20</v>
      </c>
      <c r="B20" t="s">
        <v>11</v>
      </c>
      <c r="C20" s="8">
        <v>9.7966825308141008</v>
      </c>
      <c r="D20" s="8">
        <v>14.5530116238187</v>
      </c>
    </row>
    <row r="21" spans="1:16">
      <c r="B21" t="s">
        <v>12</v>
      </c>
      <c r="C21" s="8">
        <v>37.7393518896613</v>
      </c>
      <c r="D21" s="8">
        <v>33.187576688578098</v>
      </c>
    </row>
    <row r="22" spans="1:16" s="4" customFormat="1">
      <c r="A22" s="4" t="s">
        <v>25</v>
      </c>
      <c r="C22" s="9">
        <v>0</v>
      </c>
      <c r="D22" s="9">
        <v>0</v>
      </c>
    </row>
    <row r="23" spans="1:16">
      <c r="A23" t="s">
        <v>16</v>
      </c>
      <c r="B23" t="s">
        <v>11</v>
      </c>
      <c r="C23" s="8">
        <v>-107.439466780736</v>
      </c>
      <c r="D23" s="8">
        <v>-200.973986688754</v>
      </c>
    </row>
    <row r="24" spans="1:16">
      <c r="B24" t="s">
        <v>12</v>
      </c>
      <c r="C24" s="8">
        <v>-393.57952329358301</v>
      </c>
      <c r="D24" s="8">
        <v>-498.79856985155499</v>
      </c>
    </row>
    <row r="25" spans="1:16">
      <c r="A25" t="s">
        <v>19</v>
      </c>
      <c r="B25" t="s">
        <v>11</v>
      </c>
      <c r="C25" s="8">
        <v>-0.11274501246144999</v>
      </c>
      <c r="D25" s="8">
        <v>0</v>
      </c>
    </row>
    <row r="26" spans="1:16">
      <c r="B26" t="s">
        <v>12</v>
      </c>
      <c r="C26" s="8">
        <v>-0.37093140287177301</v>
      </c>
      <c r="D26" s="8">
        <v>0</v>
      </c>
    </row>
    <row r="27" spans="1:16">
      <c r="A27" t="s">
        <v>26</v>
      </c>
      <c r="B27" t="s">
        <v>11</v>
      </c>
      <c r="C27" s="8">
        <v>121.93567692180299</v>
      </c>
      <c r="D27" s="8">
        <v>195.88782751265401</v>
      </c>
    </row>
    <row r="28" spans="1:16">
      <c r="B28" t="s">
        <v>12</v>
      </c>
      <c r="C28" s="8">
        <v>246.934204357271</v>
      </c>
      <c r="D28" s="8">
        <v>332.90897579614699</v>
      </c>
    </row>
    <row r="29" spans="1:16" s="4" customFormat="1">
      <c r="A29" s="4" t="s">
        <v>21</v>
      </c>
      <c r="C29" s="9">
        <v>0</v>
      </c>
      <c r="D29" s="9">
        <v>0</v>
      </c>
    </row>
    <row r="30" spans="1:16">
      <c r="A30" t="s">
        <v>18</v>
      </c>
      <c r="B30" t="s">
        <v>11</v>
      </c>
      <c r="C30" s="8">
        <v>0.995726415149082</v>
      </c>
      <c r="D30" s="8">
        <v>1.4458663504684901</v>
      </c>
    </row>
    <row r="31" spans="1:16">
      <c r="B31" t="s">
        <v>12</v>
      </c>
      <c r="C31" s="8">
        <v>9.5297553473029701</v>
      </c>
      <c r="D31" s="8">
        <v>11.591231013254299</v>
      </c>
    </row>
    <row r="32" spans="1:16">
      <c r="A32" t="s">
        <v>20</v>
      </c>
      <c r="B32" t="s">
        <v>11</v>
      </c>
      <c r="C32" s="8">
        <v>-0.35745556906412301</v>
      </c>
      <c r="D32" s="8">
        <v>-0.58986162351572102</v>
      </c>
    </row>
    <row r="33" spans="1:4">
      <c r="B33" t="s">
        <v>12</v>
      </c>
      <c r="C33" s="8">
        <v>-3.2960683038293102</v>
      </c>
      <c r="D33" s="8">
        <v>-4.0786742081337097</v>
      </c>
    </row>
    <row r="34" spans="1:4">
      <c r="A34" t="s">
        <v>16</v>
      </c>
      <c r="B34" t="s">
        <v>11</v>
      </c>
      <c r="C34" s="8">
        <v>71.351601552898899</v>
      </c>
      <c r="D34" s="8">
        <v>102.592260424652</v>
      </c>
    </row>
    <row r="35" spans="1:4">
      <c r="B35" t="s">
        <v>12</v>
      </c>
      <c r="C35" s="8">
        <v>555.65134017093101</v>
      </c>
      <c r="D35" s="8">
        <v>721.37018191546099</v>
      </c>
    </row>
    <row r="36" spans="1:4">
      <c r="A36" t="s">
        <v>22</v>
      </c>
      <c r="B36" t="s">
        <v>11</v>
      </c>
      <c r="C36" s="8">
        <v>28.9309746983994</v>
      </c>
      <c r="D36" s="8">
        <v>20.223399094130102</v>
      </c>
    </row>
    <row r="37" spans="1:4">
      <c r="B37" t="s">
        <v>12</v>
      </c>
      <c r="C37" s="8">
        <v>511.60290535439998</v>
      </c>
      <c r="D37" s="8">
        <v>645.92444469408701</v>
      </c>
    </row>
    <row r="38" spans="1:4" s="4" customFormat="1">
      <c r="A38" s="4" t="s">
        <v>23</v>
      </c>
      <c r="C38" s="9">
        <v>0</v>
      </c>
      <c r="D38" s="9">
        <v>0</v>
      </c>
    </row>
    <row r="39" spans="1:4">
      <c r="A39" t="s">
        <v>18</v>
      </c>
      <c r="B39" t="s">
        <v>11</v>
      </c>
      <c r="C39" s="8">
        <v>1.10256091325955</v>
      </c>
      <c r="D39" s="8">
        <v>1.5079459409210201</v>
      </c>
    </row>
    <row r="40" spans="1:4">
      <c r="B40" t="s">
        <v>12</v>
      </c>
      <c r="C40" s="8">
        <v>15.6543355329579</v>
      </c>
      <c r="D40" s="8">
        <v>17.307458045757102</v>
      </c>
    </row>
    <row r="41" spans="1:4">
      <c r="A41" t="s">
        <v>20</v>
      </c>
      <c r="B41" t="s">
        <v>11</v>
      </c>
      <c r="C41" s="8">
        <v>-0.34247456387162301</v>
      </c>
      <c r="D41" s="8">
        <v>-0.37059817769595499</v>
      </c>
    </row>
    <row r="42" spans="1:4">
      <c r="B42" t="s">
        <v>12</v>
      </c>
      <c r="C42" s="8">
        <v>-6.3387254156923998</v>
      </c>
      <c r="D42" s="8">
        <v>-6.8749701311948304</v>
      </c>
    </row>
    <row r="43" spans="1:4">
      <c r="A43" t="s">
        <v>16</v>
      </c>
      <c r="B43" t="s">
        <v>11</v>
      </c>
      <c r="C43" s="8">
        <v>18.674345841082602</v>
      </c>
      <c r="D43" s="8">
        <v>19.312267173099499</v>
      </c>
    </row>
    <row r="44" spans="1:4">
      <c r="B44" t="s">
        <v>12</v>
      </c>
      <c r="C44" s="8">
        <v>343.39247714683103</v>
      </c>
      <c r="D44" s="8">
        <v>371.72195415631899</v>
      </c>
    </row>
    <row r="45" spans="1:4">
      <c r="A45" t="s">
        <v>24</v>
      </c>
      <c r="B45" t="s">
        <v>11</v>
      </c>
      <c r="C45" s="8">
        <v>-12.653226736304701</v>
      </c>
      <c r="D45" s="8">
        <v>5.15313348826637</v>
      </c>
    </row>
    <row r="46" spans="1:4">
      <c r="B46" t="s">
        <v>12</v>
      </c>
      <c r="C46" s="8">
        <v>-534.425039561267</v>
      </c>
      <c r="D46" s="8">
        <v>-580.77125211914597</v>
      </c>
    </row>
    <row r="47" spans="1:4">
      <c r="A47" t="s">
        <v>27</v>
      </c>
      <c r="B47" t="s">
        <v>29</v>
      </c>
      <c r="C47" s="8">
        <v>0.220017708122519</v>
      </c>
      <c r="D47" s="8">
        <v>0.189087606779379</v>
      </c>
    </row>
    <row r="48" spans="1:4">
      <c r="B48" t="s">
        <v>28</v>
      </c>
      <c r="C48" s="8">
        <v>0.13242340517409201</v>
      </c>
      <c r="D48" s="8">
        <v>0.158617872240848</v>
      </c>
    </row>
    <row r="49" spans="3:4">
      <c r="C49" s="8"/>
      <c r="D49" s="8"/>
    </row>
    <row r="50" spans="3:4">
      <c r="C50" s="8"/>
      <c r="D50" s="8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N5" sqref="N5"/>
    </sheetView>
  </sheetViews>
  <sheetFormatPr defaultRowHeight="14.25"/>
  <sheetData>
    <row r="1" spans="1:16">
      <c r="A1" s="1" t="s">
        <v>0</v>
      </c>
      <c r="B1" s="6">
        <v>12</v>
      </c>
    </row>
    <row r="2" spans="1:16">
      <c r="A2" s="1"/>
      <c r="B2" s="13" t="s">
        <v>50</v>
      </c>
      <c r="C2" s="6" t="s">
        <v>51</v>
      </c>
    </row>
    <row r="3" spans="1:16">
      <c r="B3" t="s">
        <v>6</v>
      </c>
      <c r="C3" s="6">
        <v>4</v>
      </c>
      <c r="D3" t="s">
        <v>48</v>
      </c>
    </row>
    <row r="4" spans="1:16">
      <c r="B4" t="s">
        <v>5</v>
      </c>
      <c r="C4" s="6">
        <v>175</v>
      </c>
      <c r="D4" t="s">
        <v>49</v>
      </c>
    </row>
    <row r="5" spans="1:16">
      <c r="B5" t="s">
        <v>4</v>
      </c>
      <c r="C5" s="5"/>
      <c r="D5" t="s">
        <v>1</v>
      </c>
      <c r="F5" s="6">
        <v>0.45</v>
      </c>
      <c r="G5" t="s">
        <v>3</v>
      </c>
      <c r="H5" t="s">
        <v>2</v>
      </c>
      <c r="J5" s="6">
        <v>2.2000000000000002</v>
      </c>
      <c r="K5" t="s">
        <v>3</v>
      </c>
    </row>
    <row r="7" spans="1:16">
      <c r="A7" t="s">
        <v>13</v>
      </c>
      <c r="C7" t="s">
        <v>9</v>
      </c>
    </row>
    <row r="8" spans="1:16">
      <c r="C8" s="5" t="s">
        <v>7</v>
      </c>
      <c r="D8" s="5" t="s">
        <v>8</v>
      </c>
      <c r="E8" s="5"/>
      <c r="F8" s="5"/>
    </row>
    <row r="9" spans="1:16" s="4" customFormat="1">
      <c r="A9" s="4" t="s">
        <v>14</v>
      </c>
    </row>
    <row r="10" spans="1:16">
      <c r="A10" t="s">
        <v>15</v>
      </c>
      <c r="B10" t="s">
        <v>11</v>
      </c>
      <c r="C10" s="3">
        <v>52.948167625271999</v>
      </c>
      <c r="D10">
        <v>47.402181045887303</v>
      </c>
    </row>
    <row r="11" spans="1:16">
      <c r="B11" t="s">
        <v>12</v>
      </c>
      <c r="C11">
        <v>92.588587666648493</v>
      </c>
      <c r="D11">
        <v>106.91203502271</v>
      </c>
    </row>
    <row r="12" spans="1:16">
      <c r="A12" t="s">
        <v>16</v>
      </c>
      <c r="B12" t="s">
        <v>11</v>
      </c>
      <c r="C12">
        <v>-61.927756796406896</v>
      </c>
      <c r="D12">
        <v>-134.656581597551</v>
      </c>
    </row>
    <row r="13" spans="1:16">
      <c r="B13" t="s">
        <v>12</v>
      </c>
      <c r="C13">
        <v>-155.540410006358</v>
      </c>
      <c r="D13">
        <v>-253.726337553881</v>
      </c>
      <c r="M13" s="4"/>
      <c r="N13" s="4"/>
      <c r="O13" s="4"/>
      <c r="P13" s="4"/>
    </row>
    <row r="14" spans="1:16">
      <c r="A14" t="s">
        <v>17</v>
      </c>
      <c r="B14" t="s">
        <v>11</v>
      </c>
      <c r="C14">
        <v>-23.4060393816596</v>
      </c>
      <c r="D14">
        <v>-19.549499725517599</v>
      </c>
      <c r="L14" s="5"/>
      <c r="M14" s="5"/>
      <c r="N14" s="5"/>
      <c r="O14" s="5"/>
      <c r="P14" s="5"/>
    </row>
    <row r="15" spans="1:16">
      <c r="B15" t="s">
        <v>12</v>
      </c>
      <c r="C15">
        <v>-87.992469253566597</v>
      </c>
      <c r="D15">
        <v>-108.681012563952</v>
      </c>
      <c r="L15" s="5"/>
      <c r="M15" s="5"/>
      <c r="N15" s="5"/>
      <c r="O15" s="5"/>
      <c r="P15" s="5"/>
    </row>
    <row r="16" spans="1:16">
      <c r="A16" t="s">
        <v>18</v>
      </c>
      <c r="B16" t="s">
        <v>11</v>
      </c>
      <c r="C16">
        <v>5.68185639497029</v>
      </c>
      <c r="D16">
        <v>8.91685376386976</v>
      </c>
      <c r="L16" s="5"/>
      <c r="M16" s="5"/>
      <c r="N16" s="5"/>
      <c r="O16" s="5"/>
      <c r="P16" s="5"/>
    </row>
    <row r="17" spans="1:16">
      <c r="B17" t="s">
        <v>12</v>
      </c>
      <c r="C17">
        <v>10.004096680523601</v>
      </c>
      <c r="D17">
        <v>15.933779385086501</v>
      </c>
      <c r="L17" s="5"/>
      <c r="M17" s="5"/>
      <c r="N17" s="5"/>
      <c r="O17" s="5"/>
      <c r="P17" s="5"/>
    </row>
    <row r="18" spans="1:16">
      <c r="A18" t="s">
        <v>19</v>
      </c>
      <c r="B18" t="s">
        <v>11</v>
      </c>
      <c r="C18">
        <v>0.241924064249599</v>
      </c>
      <c r="D18">
        <v>0.38645969270126401</v>
      </c>
      <c r="L18" s="5"/>
    </row>
    <row r="19" spans="1:16">
      <c r="B19" t="s">
        <v>12</v>
      </c>
      <c r="C19">
        <v>0.531204107087906</v>
      </c>
      <c r="D19">
        <v>0.89011624839742298</v>
      </c>
      <c r="L19" s="5"/>
    </row>
    <row r="20" spans="1:16">
      <c r="A20" t="s">
        <v>20</v>
      </c>
      <c r="B20" t="s">
        <v>11</v>
      </c>
      <c r="C20">
        <v>2.8011771483638399</v>
      </c>
      <c r="D20">
        <v>7.4470711073295703</v>
      </c>
    </row>
    <row r="21" spans="1:16">
      <c r="B21" t="s">
        <v>12</v>
      </c>
      <c r="C21">
        <v>8.2478899344352197</v>
      </c>
      <c r="D21">
        <v>16.720362859305499</v>
      </c>
    </row>
    <row r="22" spans="1:16" s="4" customFormat="1">
      <c r="A22" s="4" t="s">
        <v>25</v>
      </c>
      <c r="C22" s="4">
        <v>0</v>
      </c>
      <c r="D22" s="4">
        <v>0</v>
      </c>
    </row>
    <row r="23" spans="1:16">
      <c r="A23" t="s">
        <v>16</v>
      </c>
      <c r="B23" t="s">
        <v>11</v>
      </c>
      <c r="C23">
        <v>-122.974225667119</v>
      </c>
      <c r="D23">
        <v>-91.0269110336626</v>
      </c>
    </row>
    <row r="24" spans="1:16">
      <c r="B24" t="s">
        <v>12</v>
      </c>
      <c r="C24">
        <v>-191.69910361589601</v>
      </c>
      <c r="D24">
        <v>-198.725749912905</v>
      </c>
    </row>
    <row r="25" spans="1:16">
      <c r="A25" t="s">
        <v>19</v>
      </c>
      <c r="B25" t="s">
        <v>11</v>
      </c>
      <c r="C25">
        <v>0.117457400356518</v>
      </c>
      <c r="D25">
        <v>0</v>
      </c>
    </row>
    <row r="26" spans="1:16">
      <c r="B26" t="s">
        <v>12</v>
      </c>
      <c r="C26">
        <v>0.27041450930625199</v>
      </c>
      <c r="D26">
        <v>0</v>
      </c>
    </row>
    <row r="27" spans="1:16">
      <c r="A27" t="s">
        <v>26</v>
      </c>
      <c r="B27" t="s">
        <v>11</v>
      </c>
      <c r="C27">
        <v>138.17809460066201</v>
      </c>
      <c r="D27">
        <v>107.55779692567</v>
      </c>
    </row>
    <row r="28" spans="1:16">
      <c r="B28" t="s">
        <v>12</v>
      </c>
      <c r="C28">
        <v>198.95033889381901</v>
      </c>
      <c r="D28">
        <v>206.73072230787301</v>
      </c>
    </row>
    <row r="29" spans="1:16" s="4" customFormat="1">
      <c r="A29" s="4" t="s">
        <v>21</v>
      </c>
      <c r="C29" s="4">
        <v>0</v>
      </c>
      <c r="D29" s="4">
        <v>0</v>
      </c>
    </row>
    <row r="30" spans="1:16">
      <c r="A30" t="s">
        <v>18</v>
      </c>
      <c r="B30" t="s">
        <v>11</v>
      </c>
      <c r="C30">
        <v>-4.0814650290548198E-2</v>
      </c>
      <c r="D30">
        <v>-0.146546418374217</v>
      </c>
    </row>
    <row r="31" spans="1:16">
      <c r="B31" t="s">
        <v>12</v>
      </c>
      <c r="C31">
        <v>0.882601331284665</v>
      </c>
      <c r="D31">
        <v>3.0675205704025301</v>
      </c>
    </row>
    <row r="32" spans="1:16">
      <c r="A32" t="s">
        <v>20</v>
      </c>
      <c r="B32" t="s">
        <v>11</v>
      </c>
      <c r="C32">
        <v>-0.14527904897791699</v>
      </c>
      <c r="D32">
        <v>0.34015835218888402</v>
      </c>
    </row>
    <row r="33" spans="1:4">
      <c r="B33" t="s">
        <v>12</v>
      </c>
      <c r="C33">
        <v>-0.96607029000877598</v>
      </c>
      <c r="D33">
        <v>-2.3734733905352599</v>
      </c>
    </row>
    <row r="34" spans="1:4">
      <c r="A34" t="s">
        <v>16</v>
      </c>
      <c r="B34" t="s">
        <v>11</v>
      </c>
      <c r="C34">
        <v>-13.259462284380801</v>
      </c>
      <c r="D34">
        <v>-27.5682653159731</v>
      </c>
    </row>
    <row r="35" spans="1:4">
      <c r="B35" t="s">
        <v>12</v>
      </c>
      <c r="C35">
        <v>58.712404471014601</v>
      </c>
      <c r="D35">
        <v>246.55985502833099</v>
      </c>
    </row>
    <row r="36" spans="1:4">
      <c r="A36" t="s">
        <v>22</v>
      </c>
      <c r="B36" t="s">
        <v>11</v>
      </c>
      <c r="C36">
        <v>-58.433767928832097</v>
      </c>
      <c r="D36">
        <v>63.0229161975981</v>
      </c>
    </row>
    <row r="37" spans="1:4">
      <c r="B37" t="s">
        <v>12</v>
      </c>
      <c r="C37">
        <v>-170.74001558718101</v>
      </c>
      <c r="D37">
        <v>552.02962678750498</v>
      </c>
    </row>
    <row r="38" spans="1:4" s="4" customFormat="1">
      <c r="A38" s="4" t="s">
        <v>23</v>
      </c>
      <c r="C38" s="4">
        <v>0</v>
      </c>
      <c r="D38" s="4">
        <v>0</v>
      </c>
    </row>
    <row r="39" spans="1:4">
      <c r="A39" t="s">
        <v>18</v>
      </c>
      <c r="B39" t="s">
        <v>11</v>
      </c>
      <c r="C39">
        <v>0.14696790420848299</v>
      </c>
      <c r="D39">
        <v>-0.104874536559785</v>
      </c>
    </row>
    <row r="40" spans="1:4">
      <c r="B40" t="s">
        <v>12</v>
      </c>
      <c r="C40">
        <v>1.0765327163485701</v>
      </c>
      <c r="D40">
        <v>2.10126920631612</v>
      </c>
    </row>
    <row r="41" spans="1:4">
      <c r="A41" t="s">
        <v>20</v>
      </c>
      <c r="B41" t="s">
        <v>11</v>
      </c>
      <c r="C41">
        <v>-0.16254948158358301</v>
      </c>
      <c r="D41">
        <v>-2.18105147485609E-3</v>
      </c>
    </row>
    <row r="42" spans="1:4">
      <c r="B42" t="s">
        <v>12</v>
      </c>
      <c r="C42">
        <v>-1.4182048299707799</v>
      </c>
      <c r="D42">
        <v>1.5754913780592601</v>
      </c>
    </row>
    <row r="43" spans="1:4">
      <c r="A43" t="s">
        <v>16</v>
      </c>
      <c r="B43" t="s">
        <v>11</v>
      </c>
      <c r="C43">
        <v>11.0291400320483</v>
      </c>
      <c r="D43">
        <v>2.0821690272922502</v>
      </c>
    </row>
    <row r="44" spans="1:4">
      <c r="B44" t="s">
        <v>12</v>
      </c>
      <c r="C44">
        <v>106.35423220555001</v>
      </c>
      <c r="D44">
        <v>-123.763368831493</v>
      </c>
    </row>
    <row r="45" spans="1:4">
      <c r="A45" t="s">
        <v>24</v>
      </c>
      <c r="B45" t="s">
        <v>11</v>
      </c>
      <c r="C45">
        <v>-27.437011868914801</v>
      </c>
      <c r="D45">
        <v>-5.1333406794452703</v>
      </c>
    </row>
    <row r="46" spans="1:4">
      <c r="B46" t="s">
        <v>12</v>
      </c>
      <c r="C46">
        <v>-252.99260307428199</v>
      </c>
      <c r="D46">
        <v>320.17100873105801</v>
      </c>
    </row>
    <row r="47" spans="1:4">
      <c r="A47" t="s">
        <v>27</v>
      </c>
      <c r="B47" t="s">
        <v>29</v>
      </c>
      <c r="C47">
        <v>6.3431873338390204E-2</v>
      </c>
      <c r="D47">
        <v>0.16476992833130899</v>
      </c>
    </row>
    <row r="48" spans="1:4">
      <c r="B48" t="s">
        <v>28</v>
      </c>
      <c r="C48">
        <v>0.140247579500933</v>
      </c>
      <c r="D48">
        <v>0.13128886891498501</v>
      </c>
    </row>
    <row r="49" spans="1:4">
      <c r="A49" t="s">
        <v>54</v>
      </c>
      <c r="B49" t="s">
        <v>11</v>
      </c>
      <c r="C49" s="21">
        <v>-1.2297422566712001E-9</v>
      </c>
      <c r="D49">
        <v>-8.4755038206541095E-3</v>
      </c>
    </row>
    <row r="50" spans="1:4">
      <c r="B50" t="s">
        <v>12</v>
      </c>
      <c r="C50" s="21">
        <v>-1.91699103615896E-9</v>
      </c>
      <c r="D50">
        <v>-1.8503328669730399E-2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AI50"/>
  <sheetViews>
    <sheetView topLeftCell="A8" workbookViewId="0">
      <pane xSplit="2" ySplit="2" topLeftCell="C10" activePane="bottomRight" state="frozen"/>
      <selection activeCell="A8" sqref="A8"/>
      <selection pane="topRight" activeCell="C8" sqref="C8"/>
      <selection pane="bottomLeft" activeCell="A10" sqref="A10"/>
      <selection pane="bottomRight" activeCell="K16" sqref="K16"/>
    </sheetView>
  </sheetViews>
  <sheetFormatPr defaultRowHeight="14.25"/>
  <cols>
    <col min="1" max="1" width="5.125" customWidth="1"/>
    <col min="15" max="15" width="9.125" style="5"/>
  </cols>
  <sheetData>
    <row r="1" spans="1:35">
      <c r="E1" t="s">
        <v>64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T1">
        <v>10</v>
      </c>
    </row>
    <row r="2" spans="1:35">
      <c r="B2" s="24" t="s">
        <v>7</v>
      </c>
      <c r="C2" s="24"/>
      <c r="D2" s="24"/>
      <c r="E2" t="s">
        <v>63</v>
      </c>
      <c r="F2">
        <v>185.9</v>
      </c>
      <c r="G2">
        <v>195.22</v>
      </c>
      <c r="H2">
        <v>196.2</v>
      </c>
      <c r="I2">
        <v>170.69</v>
      </c>
      <c r="J2">
        <v>137.34</v>
      </c>
      <c r="K2">
        <v>154.02000000000001</v>
      </c>
      <c r="L2">
        <v>261.93</v>
      </c>
      <c r="M2">
        <v>173.64</v>
      </c>
      <c r="N2">
        <v>141.26</v>
      </c>
      <c r="T2">
        <v>255.06</v>
      </c>
    </row>
    <row r="3" spans="1:35">
      <c r="B3" s="24"/>
      <c r="C3" s="24"/>
      <c r="D3" s="24"/>
    </row>
    <row r="4" spans="1:35">
      <c r="B4" s="24"/>
      <c r="C4" s="24"/>
      <c r="D4" s="24"/>
    </row>
    <row r="7" spans="1:35">
      <c r="A7" t="s">
        <v>13</v>
      </c>
    </row>
    <row r="9" spans="1:35" s="15" customFormat="1">
      <c r="A9" s="14" t="s">
        <v>14</v>
      </c>
      <c r="B9" s="14"/>
      <c r="C9" s="15">
        <v>1</v>
      </c>
      <c r="D9" s="15">
        <v>2</v>
      </c>
      <c r="E9" s="15">
        <v>3</v>
      </c>
      <c r="F9" s="15">
        <v>4</v>
      </c>
      <c r="G9" s="15">
        <v>5</v>
      </c>
      <c r="H9" s="15">
        <v>6</v>
      </c>
      <c r="I9" s="15">
        <v>7</v>
      </c>
      <c r="J9" s="15">
        <v>8</v>
      </c>
      <c r="K9" s="15">
        <v>9</v>
      </c>
      <c r="L9" s="15">
        <v>10</v>
      </c>
      <c r="M9" s="15">
        <v>11</v>
      </c>
      <c r="N9" s="15">
        <v>12</v>
      </c>
      <c r="O9" s="16" t="s">
        <v>70</v>
      </c>
      <c r="P9" s="15" t="s">
        <v>67</v>
      </c>
      <c r="T9" s="16" t="s">
        <v>11</v>
      </c>
      <c r="V9" s="15">
        <v>1</v>
      </c>
      <c r="W9" s="15">
        <v>2</v>
      </c>
      <c r="X9" s="15">
        <v>3</v>
      </c>
      <c r="Y9" s="15">
        <v>4</v>
      </c>
      <c r="Z9" s="15">
        <v>5</v>
      </c>
      <c r="AA9" s="15">
        <v>6</v>
      </c>
      <c r="AB9" s="15">
        <v>7</v>
      </c>
      <c r="AC9" s="15">
        <v>8</v>
      </c>
      <c r="AD9" s="15">
        <v>9</v>
      </c>
      <c r="AE9" s="15">
        <v>10</v>
      </c>
      <c r="AF9" s="15">
        <v>11</v>
      </c>
      <c r="AG9" s="15">
        <v>12</v>
      </c>
      <c r="AH9" s="15" t="s">
        <v>70</v>
      </c>
      <c r="AI9" s="15" t="s">
        <v>67</v>
      </c>
    </row>
    <row r="10" spans="1:35">
      <c r="A10" t="s">
        <v>15</v>
      </c>
      <c r="B10" t="s">
        <v>11</v>
      </c>
      <c r="C10" s="8">
        <f>'1'!C10</f>
        <v>43.319663209550903</v>
      </c>
      <c r="D10" s="8">
        <f>'2'!C10</f>
        <v>60.06</v>
      </c>
      <c r="E10" s="8">
        <f>'3'!C10</f>
        <v>94.54</v>
      </c>
      <c r="F10" s="8">
        <f>'4'!C10</f>
        <v>45.134003689865402</v>
      </c>
      <c r="G10" s="8">
        <f>'5'!C10</f>
        <v>13.58</v>
      </c>
      <c r="H10" s="8">
        <f>'6'!C10</f>
        <v>23.718009414108401</v>
      </c>
      <c r="I10" s="8">
        <f>'7'!C10</f>
        <v>58.53</v>
      </c>
      <c r="J10" s="8">
        <f>'8'!C10</f>
        <v>86.78</v>
      </c>
      <c r="K10" s="8">
        <f>'9'!C10</f>
        <v>44.45</v>
      </c>
      <c r="L10">
        <f>'10'!C10</f>
        <v>72.260000000000005</v>
      </c>
      <c r="M10" s="8">
        <f>'11'!C10</f>
        <v>50.5672738476527</v>
      </c>
      <c r="N10">
        <f>'12'!C10</f>
        <v>52.948167625271999</v>
      </c>
      <c r="O10" s="11">
        <f>AVERAGE(C10:N10)</f>
        <v>53.823926482204122</v>
      </c>
      <c r="P10" s="8">
        <f>STDEV(C10:N10)</f>
        <v>23.268908979287968</v>
      </c>
      <c r="Q10" s="8"/>
      <c r="R10" s="8"/>
      <c r="S10" s="8"/>
      <c r="U10" s="5" t="s">
        <v>15</v>
      </c>
      <c r="V10" s="8">
        <f>C10</f>
        <v>43.319663209550903</v>
      </c>
      <c r="W10" s="8">
        <f t="shared" ref="W10:AC10" si="0">D10</f>
        <v>60.06</v>
      </c>
      <c r="X10" s="8">
        <f t="shared" si="0"/>
        <v>94.54</v>
      </c>
      <c r="Y10" s="8">
        <f t="shared" si="0"/>
        <v>45.134003689865402</v>
      </c>
      <c r="Z10" s="8">
        <f t="shared" si="0"/>
        <v>13.58</v>
      </c>
      <c r="AA10" s="8">
        <f t="shared" si="0"/>
        <v>23.718009414108401</v>
      </c>
      <c r="AB10" s="8">
        <f t="shared" si="0"/>
        <v>58.53</v>
      </c>
      <c r="AC10" s="8">
        <f t="shared" si="0"/>
        <v>86.78</v>
      </c>
      <c r="AD10" s="8">
        <f>K10</f>
        <v>44.45</v>
      </c>
      <c r="AE10" s="8">
        <f>L10</f>
        <v>72.260000000000005</v>
      </c>
      <c r="AF10" s="8">
        <f>M10</f>
        <v>50.5672738476527</v>
      </c>
      <c r="AG10" s="8">
        <f>N10</f>
        <v>52.948167625271999</v>
      </c>
      <c r="AH10" s="8">
        <f>AVERAGE(V10:AG10)</f>
        <v>53.823926482204122</v>
      </c>
      <c r="AI10" s="8">
        <f>STDEV(V10:AG10)</f>
        <v>23.268908979287968</v>
      </c>
    </row>
    <row r="11" spans="1:35">
      <c r="B11" t="s">
        <v>12</v>
      </c>
      <c r="C11" s="8">
        <f>'1'!C11</f>
        <v>102.811033005086</v>
      </c>
      <c r="D11" s="8">
        <f>'2'!C11</f>
        <v>106.75</v>
      </c>
      <c r="E11" s="8">
        <f>'3'!C11</f>
        <v>144.06</v>
      </c>
      <c r="F11" s="8">
        <f>'4'!C11</f>
        <v>133.06803988465899</v>
      </c>
      <c r="G11" s="8">
        <f>'5'!C11</f>
        <v>66.73</v>
      </c>
      <c r="H11" s="8">
        <f>'6'!C11</f>
        <v>133.22099239507901</v>
      </c>
      <c r="I11" s="8">
        <f>'7'!C11</f>
        <v>234.87</v>
      </c>
      <c r="J11" s="8">
        <f>'8'!C11</f>
        <v>199.69</v>
      </c>
      <c r="K11" s="8">
        <f>'9'!C11</f>
        <v>159.37</v>
      </c>
      <c r="L11">
        <f>'10'!C11</f>
        <v>325.17</v>
      </c>
      <c r="M11" s="8">
        <f>'11'!C11</f>
        <v>113.15182983346099</v>
      </c>
      <c r="N11">
        <f>'12'!C11</f>
        <v>92.588587666648493</v>
      </c>
      <c r="O11" s="11">
        <f t="shared" ref="O11:O48" si="1">AVERAGE(C11:N11)</f>
        <v>150.95670689874447</v>
      </c>
      <c r="P11" s="8">
        <f t="shared" ref="P11:P21" si="2">STDEV(C11:N11)</f>
        <v>71.809075919951951</v>
      </c>
      <c r="Q11" s="8"/>
      <c r="R11" s="8"/>
      <c r="S11" s="8"/>
      <c r="U11" s="5" t="s">
        <v>16</v>
      </c>
      <c r="V11" s="8">
        <f>C12</f>
        <v>24.753577773087599</v>
      </c>
      <c r="W11" s="8">
        <f t="shared" ref="W11:AC11" si="3">D12</f>
        <v>-29.72</v>
      </c>
      <c r="X11" s="8">
        <f t="shared" si="3"/>
        <v>-203.08</v>
      </c>
      <c r="Y11" s="8">
        <f t="shared" si="3"/>
        <v>-135.692374520295</v>
      </c>
      <c r="Z11" s="8">
        <f t="shared" si="3"/>
        <v>-26.06</v>
      </c>
      <c r="AA11" s="8">
        <f t="shared" si="3"/>
        <v>-0.26992726825855001</v>
      </c>
      <c r="AB11" s="8">
        <f t="shared" si="3"/>
        <v>-26.76</v>
      </c>
      <c r="AC11" s="8">
        <f t="shared" si="3"/>
        <v>-124.22</v>
      </c>
      <c r="AD11" s="8">
        <f>K12</f>
        <v>-203.6</v>
      </c>
      <c r="AE11" s="8">
        <f>L12</f>
        <v>-241.82</v>
      </c>
      <c r="AF11" s="8">
        <f>M12</f>
        <v>-155.94252830178701</v>
      </c>
      <c r="AG11" s="8">
        <f>N12</f>
        <v>-61.927756796406896</v>
      </c>
      <c r="AH11" s="8">
        <f t="shared" ref="AH11:AH48" si="4">AVERAGE(V11:AG11)</f>
        <v>-98.694917426138318</v>
      </c>
      <c r="AI11" s="8">
        <f t="shared" ref="AI11:AI48" si="5">STDEV(V11:AG11)</f>
        <v>90.035638530839492</v>
      </c>
    </row>
    <row r="12" spans="1:35">
      <c r="A12" t="s">
        <v>16</v>
      </c>
      <c r="B12" t="s">
        <v>11</v>
      </c>
      <c r="C12" s="8">
        <f>'1'!C12</f>
        <v>24.753577773087599</v>
      </c>
      <c r="D12" s="8">
        <f>'2'!C12</f>
        <v>-29.72</v>
      </c>
      <c r="E12" s="8">
        <f>'3'!C12</f>
        <v>-203.08</v>
      </c>
      <c r="F12" s="8">
        <f>'4'!C12</f>
        <v>-135.692374520295</v>
      </c>
      <c r="G12" s="8">
        <f>'5'!C12</f>
        <v>-26.06</v>
      </c>
      <c r="H12" s="8">
        <f>'6'!C12</f>
        <v>-0.26992726825855001</v>
      </c>
      <c r="I12" s="8">
        <f>'7'!C12</f>
        <v>-26.76</v>
      </c>
      <c r="J12" s="8">
        <f>'8'!C12</f>
        <v>-124.22</v>
      </c>
      <c r="K12" s="8">
        <f>'9'!C12</f>
        <v>-203.6</v>
      </c>
      <c r="L12">
        <f>'10'!C12</f>
        <v>-241.82</v>
      </c>
      <c r="M12" s="8">
        <f>'11'!C12</f>
        <v>-155.94252830178701</v>
      </c>
      <c r="N12">
        <f>'12'!C12</f>
        <v>-61.927756796406896</v>
      </c>
      <c r="O12" s="11">
        <f t="shared" si="1"/>
        <v>-98.694917426138318</v>
      </c>
      <c r="P12" s="8">
        <f t="shared" si="2"/>
        <v>90.035638530839492</v>
      </c>
      <c r="Q12" s="8"/>
      <c r="R12" s="8"/>
      <c r="S12" s="8"/>
      <c r="U12" s="5" t="s">
        <v>17</v>
      </c>
      <c r="V12" s="8">
        <f>C14</f>
        <v>-24.7819635830956</v>
      </c>
      <c r="W12" s="8">
        <f t="shared" ref="W12:AC12" si="6">D14</f>
        <v>-26.96</v>
      </c>
      <c r="X12" s="8">
        <f t="shared" si="6"/>
        <v>-36.71</v>
      </c>
      <c r="Y12" s="8">
        <f t="shared" si="6"/>
        <v>-3.1521197391219902</v>
      </c>
      <c r="Z12" s="8">
        <f t="shared" si="6"/>
        <v>-3.22</v>
      </c>
      <c r="AA12" s="8">
        <f t="shared" si="6"/>
        <v>-30.9246153101688</v>
      </c>
      <c r="AB12" s="8">
        <f t="shared" si="6"/>
        <v>29.81</v>
      </c>
      <c r="AC12" s="8">
        <f t="shared" si="6"/>
        <v>-48.3</v>
      </c>
      <c r="AD12" s="8">
        <f>K14</f>
        <v>-29.21</v>
      </c>
      <c r="AE12" s="8">
        <f>L14</f>
        <v>-52.28</v>
      </c>
      <c r="AF12" s="8">
        <f>M14</f>
        <v>-24.430675711837701</v>
      </c>
      <c r="AG12" s="8">
        <f>N14</f>
        <v>-23.4060393816596</v>
      </c>
      <c r="AH12" s="8">
        <f t="shared" si="4"/>
        <v>-22.797117810490306</v>
      </c>
      <c r="AI12" s="8">
        <f t="shared" si="5"/>
        <v>22.118264233339033</v>
      </c>
    </row>
    <row r="13" spans="1:35">
      <c r="B13" t="s">
        <v>12</v>
      </c>
      <c r="C13" s="8">
        <f>'1'!C13</f>
        <v>121.002476653131</v>
      </c>
      <c r="D13" s="8">
        <f>'2'!C13</f>
        <v>-137.11000000000001</v>
      </c>
      <c r="E13" s="8">
        <f>'3'!C13</f>
        <v>-351.44</v>
      </c>
      <c r="F13" s="8">
        <f>'4'!C13</f>
        <v>-254.65051957358699</v>
      </c>
      <c r="G13" s="8">
        <f>'5'!C13</f>
        <v>-126.54</v>
      </c>
      <c r="H13" s="8">
        <f>'6'!C13</f>
        <v>-201.37001297600301</v>
      </c>
      <c r="I13" s="8">
        <f>'7'!C13</f>
        <v>357.76</v>
      </c>
      <c r="J13" s="8">
        <f>'8'!C13</f>
        <v>33.630000000000003</v>
      </c>
      <c r="K13" s="8">
        <f>'9'!C13</f>
        <v>-339.39</v>
      </c>
      <c r="L13">
        <f>'10'!C13</f>
        <v>-725.55</v>
      </c>
      <c r="M13" s="8">
        <f>'11'!C13</f>
        <v>-383.77941930182902</v>
      </c>
      <c r="N13">
        <f>'12'!C13</f>
        <v>-155.540410006358</v>
      </c>
      <c r="O13" s="11">
        <f t="shared" si="1"/>
        <v>-180.24815710038717</v>
      </c>
      <c r="P13" s="8">
        <f t="shared" si="2"/>
        <v>274.80542193420649</v>
      </c>
      <c r="Q13" s="8"/>
      <c r="R13" s="8"/>
      <c r="S13" s="8"/>
      <c r="U13" s="5" t="s">
        <v>18</v>
      </c>
      <c r="V13" s="8">
        <f>C16</f>
        <v>2.3258586119044899</v>
      </c>
      <c r="W13" s="8">
        <f t="shared" ref="W13:AC13" si="7">D16</f>
        <v>8.8699698801964857</v>
      </c>
      <c r="X13" s="8">
        <f t="shared" si="7"/>
        <v>15.674918692048781</v>
      </c>
      <c r="Y13" s="8">
        <f t="shared" si="7"/>
        <v>9.0000869462560296</v>
      </c>
      <c r="Z13" s="8">
        <f t="shared" si="7"/>
        <v>1.8245540113199581</v>
      </c>
      <c r="AA13" s="8">
        <f t="shared" si="7"/>
        <v>2.3470772284261501</v>
      </c>
      <c r="AB13" s="8">
        <f t="shared" si="7"/>
        <v>7.8888733550674477</v>
      </c>
      <c r="AC13" s="8">
        <f t="shared" si="7"/>
        <v>8.5381286997139689</v>
      </c>
      <c r="AD13" s="8">
        <f>K16</f>
        <v>14.15407901131673</v>
      </c>
      <c r="AE13" s="8">
        <f>L16</f>
        <v>19.854525025201401</v>
      </c>
      <c r="AF13" s="8">
        <f>M16</f>
        <v>11.2691429539637</v>
      </c>
      <c r="AG13" s="8">
        <f>N16</f>
        <v>5.68185639497029</v>
      </c>
      <c r="AH13" s="8">
        <f t="shared" si="4"/>
        <v>8.9524225675321194</v>
      </c>
      <c r="AI13" s="8">
        <f t="shared" si="5"/>
        <v>5.615150868816225</v>
      </c>
    </row>
    <row r="14" spans="1:35">
      <c r="A14" t="s">
        <v>17</v>
      </c>
      <c r="B14" t="s">
        <v>11</v>
      </c>
      <c r="C14" s="8">
        <f>'1'!C14</f>
        <v>-24.7819635830956</v>
      </c>
      <c r="D14" s="8">
        <f>'2'!C14</f>
        <v>-26.96</v>
      </c>
      <c r="E14" s="8">
        <f>'3'!C14</f>
        <v>-36.71</v>
      </c>
      <c r="F14" s="8">
        <f>'4'!C14</f>
        <v>-3.1521197391219902</v>
      </c>
      <c r="G14" s="8">
        <f>'5'!C14</f>
        <v>-3.22</v>
      </c>
      <c r="H14" s="8">
        <f>'6'!C14</f>
        <v>-30.9246153101688</v>
      </c>
      <c r="I14" s="8">
        <f>'7'!C14</f>
        <v>29.81</v>
      </c>
      <c r="J14" s="8">
        <f>'8'!C14</f>
        <v>-48.3</v>
      </c>
      <c r="K14" s="8">
        <f>'9'!C14</f>
        <v>-29.21</v>
      </c>
      <c r="L14">
        <f>'10'!C14</f>
        <v>-52.28</v>
      </c>
      <c r="M14" s="8">
        <f>'11'!C14</f>
        <v>-24.430675711837701</v>
      </c>
      <c r="N14">
        <f>'12'!C14</f>
        <v>-23.4060393816596</v>
      </c>
      <c r="O14" s="11">
        <f t="shared" si="1"/>
        <v>-22.797117810490306</v>
      </c>
      <c r="P14" s="8">
        <f t="shared" si="2"/>
        <v>22.118264233339033</v>
      </c>
      <c r="Q14" s="8"/>
      <c r="R14" s="8"/>
      <c r="S14" s="8"/>
      <c r="U14" s="5" t="s">
        <v>19</v>
      </c>
      <c r="V14" s="8">
        <f>C18</f>
        <v>-1.6348761003677701</v>
      </c>
      <c r="W14" s="8">
        <f t="shared" ref="W14:AC14" si="8">D18</f>
        <v>-3.34</v>
      </c>
      <c r="X14" s="8">
        <f t="shared" si="8"/>
        <v>0.64</v>
      </c>
      <c r="Y14" s="8">
        <f t="shared" si="8"/>
        <v>0.34199555832614797</v>
      </c>
      <c r="Z14" s="8">
        <f t="shared" si="8"/>
        <v>0.09</v>
      </c>
      <c r="AA14" s="8">
        <f t="shared" si="8"/>
        <v>0.14809177372903901</v>
      </c>
      <c r="AB14" s="8">
        <f t="shared" si="8"/>
        <v>-5.34</v>
      </c>
      <c r="AC14" s="8">
        <f t="shared" si="8"/>
        <v>0.4808485009162749</v>
      </c>
      <c r="AD14" s="8">
        <f>K18</f>
        <v>0.65</v>
      </c>
      <c r="AE14" s="8">
        <f>L18</f>
        <v>0.88</v>
      </c>
      <c r="AF14" s="8">
        <f>M18</f>
        <v>0.477071776493176</v>
      </c>
      <c r="AG14" s="8">
        <f>N18</f>
        <v>0.241924064249599</v>
      </c>
      <c r="AH14" s="8">
        <f t="shared" si="4"/>
        <v>-0.53041203555446093</v>
      </c>
      <c r="AI14" s="8">
        <f t="shared" si="5"/>
        <v>1.936228970377148</v>
      </c>
    </row>
    <row r="15" spans="1:35">
      <c r="B15" t="s">
        <v>12</v>
      </c>
      <c r="C15" s="8">
        <f>'1'!C15</f>
        <v>-135.97226010240001</v>
      </c>
      <c r="D15" s="8">
        <f>'2'!C15</f>
        <v>-112.97</v>
      </c>
      <c r="E15" s="8">
        <f>'3'!C15</f>
        <v>-89.33</v>
      </c>
      <c r="F15" s="8">
        <f>'4'!C15</f>
        <v>-157.20716503612201</v>
      </c>
      <c r="G15" s="8">
        <f>'5'!C15</f>
        <v>-75.56</v>
      </c>
      <c r="H15" s="8">
        <f>'6'!C15</f>
        <v>-138.02955198152901</v>
      </c>
      <c r="I15" s="8">
        <f>'7'!C15</f>
        <v>172.1</v>
      </c>
      <c r="J15" s="8">
        <f>'8'!C15</f>
        <v>-204.45</v>
      </c>
      <c r="K15" s="8">
        <f>'9'!C15</f>
        <v>-187.54</v>
      </c>
      <c r="L15">
        <f>'10'!C15</f>
        <v>-458.5</v>
      </c>
      <c r="M15" s="8">
        <f>'11'!C15</f>
        <v>-298.581940795788</v>
      </c>
      <c r="N15">
        <f>'12'!C15</f>
        <v>-87.992469253566597</v>
      </c>
      <c r="O15" s="11">
        <f t="shared" si="1"/>
        <v>-147.83611559745049</v>
      </c>
      <c r="P15" s="8">
        <f t="shared" si="2"/>
        <v>147.75454095211643</v>
      </c>
      <c r="Q15" s="8"/>
      <c r="R15" s="8"/>
      <c r="S15" s="8"/>
      <c r="U15" s="5" t="s">
        <v>20</v>
      </c>
      <c r="V15" s="8">
        <f>C20</f>
        <v>-0.77476055172271796</v>
      </c>
      <c r="W15" s="8">
        <f t="shared" ref="W15:AC15" si="9">D20</f>
        <v>5.93</v>
      </c>
      <c r="X15" s="8">
        <f t="shared" si="9"/>
        <v>14.05</v>
      </c>
      <c r="Y15" s="8">
        <f t="shared" si="9"/>
        <v>7.33492802393961</v>
      </c>
      <c r="Z15" s="8">
        <f t="shared" si="9"/>
        <v>0.46</v>
      </c>
      <c r="AA15" s="8">
        <f t="shared" si="9"/>
        <v>-0.55081587971744606</v>
      </c>
      <c r="AB15" s="8">
        <f t="shared" si="9"/>
        <v>6.91</v>
      </c>
      <c r="AC15" s="8">
        <f t="shared" si="9"/>
        <v>11.21</v>
      </c>
      <c r="AD15" s="8">
        <f>K20</f>
        <v>13.02</v>
      </c>
      <c r="AE15" s="8">
        <f>L20</f>
        <v>17.22184105361973</v>
      </c>
      <c r="AF15" s="8">
        <f>M20</f>
        <v>9.7966825308141008</v>
      </c>
      <c r="AG15" s="8">
        <f>N20</f>
        <v>2.8011771483638399</v>
      </c>
      <c r="AH15" s="8">
        <f t="shared" si="4"/>
        <v>7.284087693774759</v>
      </c>
      <c r="AI15" s="8">
        <f t="shared" si="5"/>
        <v>5.9858515768225136</v>
      </c>
    </row>
    <row r="16" spans="1:35">
      <c r="A16" t="s">
        <v>18</v>
      </c>
      <c r="B16" t="s">
        <v>11</v>
      </c>
      <c r="C16" s="8">
        <f>'1'!C16</f>
        <v>2.3258586119044899</v>
      </c>
      <c r="D16" s="8">
        <f>'2'!C16</f>
        <v>8.8699698801964857</v>
      </c>
      <c r="E16" s="8">
        <f>'3'!C16</f>
        <v>15.674918692048781</v>
      </c>
      <c r="F16" s="8">
        <f>'4'!C16</f>
        <v>9.0000869462560296</v>
      </c>
      <c r="G16" s="8">
        <f>'5'!C16</f>
        <v>1.8245540113199581</v>
      </c>
      <c r="H16" s="8">
        <f>'6'!C16</f>
        <v>2.3470772284261501</v>
      </c>
      <c r="I16" s="8">
        <f>'7'!C16</f>
        <v>7.8888733550674477</v>
      </c>
      <c r="J16" s="8">
        <f>'8'!C16</f>
        <v>8.5381286997139689</v>
      </c>
      <c r="K16" s="8">
        <f>'9'!C16</f>
        <v>14.15407901131673</v>
      </c>
      <c r="L16">
        <f>'10'!C16</f>
        <v>19.854525025201401</v>
      </c>
      <c r="M16" s="8">
        <f>'11'!C16</f>
        <v>11.2691429539637</v>
      </c>
      <c r="N16">
        <f>'12'!C16</f>
        <v>5.68185639497029</v>
      </c>
      <c r="O16" s="11">
        <f t="shared" si="1"/>
        <v>8.9524225675321194</v>
      </c>
      <c r="P16" s="8">
        <f t="shared" si="2"/>
        <v>5.615150868816225</v>
      </c>
      <c r="Q16" s="8"/>
      <c r="R16" s="8"/>
      <c r="S16" s="8"/>
      <c r="T16" s="5" t="s">
        <v>12</v>
      </c>
      <c r="AE16" s="8"/>
      <c r="AG16" s="8"/>
      <c r="AH16" s="8" t="e">
        <f t="shared" si="4"/>
        <v>#DIV/0!</v>
      </c>
      <c r="AI16" s="8" t="e">
        <f t="shared" si="5"/>
        <v>#DIV/0!</v>
      </c>
    </row>
    <row r="17" spans="1:35">
      <c r="B17" t="s">
        <v>12</v>
      </c>
      <c r="C17" s="8">
        <f>'1'!C17</f>
        <v>15.7615894074387</v>
      </c>
      <c r="D17" s="8">
        <f>'2'!C17</f>
        <v>19.184509505605902</v>
      </c>
      <c r="E17" s="8">
        <f>'3'!C17</f>
        <v>23.976879394881301</v>
      </c>
      <c r="F17" s="8">
        <f>'4'!C17</f>
        <v>22.403531709404799</v>
      </c>
      <c r="G17" s="8">
        <f>'5'!C17</f>
        <v>7.8060235284652908</v>
      </c>
      <c r="H17" s="8">
        <f>'6'!C17</f>
        <v>20.7258033175249</v>
      </c>
      <c r="I17" s="8">
        <f>'7'!C17</f>
        <v>36.285772985139289</v>
      </c>
      <c r="J17" s="8">
        <f>'8'!C17</f>
        <v>30.80291343106331</v>
      </c>
      <c r="K17" s="8">
        <f>'9'!C17</f>
        <v>27.11678116981118</v>
      </c>
      <c r="L17">
        <f>'10'!C17</f>
        <v>71.214334498768508</v>
      </c>
      <c r="M17" s="8">
        <f>'11'!C17</f>
        <v>33.012792056643399</v>
      </c>
      <c r="N17">
        <f>'12'!C17</f>
        <v>10.004096680523601</v>
      </c>
      <c r="O17" s="11">
        <f t="shared" si="1"/>
        <v>26.524585640439181</v>
      </c>
      <c r="P17" s="8">
        <f t="shared" si="2"/>
        <v>16.523635236624294</v>
      </c>
      <c r="Q17" s="8"/>
      <c r="R17" s="8"/>
      <c r="S17" s="8"/>
      <c r="T17" s="5"/>
      <c r="U17" s="5" t="s">
        <v>15</v>
      </c>
      <c r="V17" s="8">
        <f>C11</f>
        <v>102.811033005086</v>
      </c>
      <c r="W17" s="8">
        <f t="shared" ref="W17:AE17" si="10">D11</f>
        <v>106.75</v>
      </c>
      <c r="X17" s="8">
        <f t="shared" si="10"/>
        <v>144.06</v>
      </c>
      <c r="Y17" s="8">
        <f t="shared" si="10"/>
        <v>133.06803988465899</v>
      </c>
      <c r="Z17" s="8">
        <f t="shared" si="10"/>
        <v>66.73</v>
      </c>
      <c r="AA17" s="8">
        <f t="shared" si="10"/>
        <v>133.22099239507901</v>
      </c>
      <c r="AB17" s="8">
        <f t="shared" si="10"/>
        <v>234.87</v>
      </c>
      <c r="AC17" s="8">
        <f t="shared" si="10"/>
        <v>199.69</v>
      </c>
      <c r="AD17" s="8">
        <f t="shared" si="10"/>
        <v>159.37</v>
      </c>
      <c r="AE17" s="8">
        <f t="shared" si="10"/>
        <v>325.17</v>
      </c>
      <c r="AF17" s="8">
        <f t="shared" ref="AF17" si="11">M11</f>
        <v>113.15182983346099</v>
      </c>
      <c r="AG17" s="8">
        <f t="shared" ref="AG17" si="12">N11</f>
        <v>92.588587666648493</v>
      </c>
      <c r="AH17" s="8">
        <f t="shared" si="4"/>
        <v>150.95670689874447</v>
      </c>
      <c r="AI17" s="8">
        <f t="shared" si="5"/>
        <v>71.809075919951951</v>
      </c>
    </row>
    <row r="18" spans="1:35">
      <c r="A18" t="s">
        <v>19</v>
      </c>
      <c r="B18" t="s">
        <v>11</v>
      </c>
      <c r="C18" s="8">
        <f>'1'!C18</f>
        <v>-1.6348761003677701</v>
      </c>
      <c r="D18" s="8">
        <f>'2'!C18</f>
        <v>-3.34</v>
      </c>
      <c r="E18" s="8">
        <f>'3'!C18</f>
        <v>0.64</v>
      </c>
      <c r="F18" s="8">
        <f>'4'!C18</f>
        <v>0.34199555832614797</v>
      </c>
      <c r="G18" s="8">
        <f>'5'!C18</f>
        <v>0.09</v>
      </c>
      <c r="H18" s="8">
        <f>'6'!C18</f>
        <v>0.14809177372903901</v>
      </c>
      <c r="I18" s="8">
        <f>'7'!C18</f>
        <v>-5.34</v>
      </c>
      <c r="J18" s="8">
        <f>'8'!C18</f>
        <v>0.4808485009162749</v>
      </c>
      <c r="K18" s="8">
        <f>'9'!C18</f>
        <v>0.65</v>
      </c>
      <c r="L18">
        <f>'10'!C18</f>
        <v>0.88</v>
      </c>
      <c r="M18" s="8">
        <f>'11'!C18</f>
        <v>0.477071776493176</v>
      </c>
      <c r="N18">
        <f>'12'!C18</f>
        <v>0.241924064249599</v>
      </c>
      <c r="O18" s="11">
        <f t="shared" si="1"/>
        <v>-0.53041203555446093</v>
      </c>
      <c r="P18" s="8">
        <f t="shared" si="2"/>
        <v>1.936228970377148</v>
      </c>
      <c r="Q18" s="8"/>
      <c r="R18" s="8"/>
      <c r="S18" s="8"/>
      <c r="T18" s="5"/>
      <c r="U18" s="5" t="s">
        <v>16</v>
      </c>
      <c r="V18" s="8">
        <f>C13</f>
        <v>121.002476653131</v>
      </c>
      <c r="W18" s="8">
        <f t="shared" ref="W18:AE18" si="13">D13</f>
        <v>-137.11000000000001</v>
      </c>
      <c r="X18" s="8">
        <f t="shared" si="13"/>
        <v>-351.44</v>
      </c>
      <c r="Y18" s="8">
        <f t="shared" si="13"/>
        <v>-254.65051957358699</v>
      </c>
      <c r="Z18" s="8">
        <f t="shared" si="13"/>
        <v>-126.54</v>
      </c>
      <c r="AA18" s="8">
        <f t="shared" si="13"/>
        <v>-201.37001297600301</v>
      </c>
      <c r="AB18" s="8">
        <f t="shared" si="13"/>
        <v>357.76</v>
      </c>
      <c r="AC18" s="8">
        <f t="shared" si="13"/>
        <v>33.630000000000003</v>
      </c>
      <c r="AD18" s="8">
        <f t="shared" si="13"/>
        <v>-339.39</v>
      </c>
      <c r="AE18" s="8">
        <f t="shared" si="13"/>
        <v>-725.55</v>
      </c>
      <c r="AF18" s="8">
        <f t="shared" ref="AF18" si="14">M13</f>
        <v>-383.77941930182902</v>
      </c>
      <c r="AG18" s="8">
        <f t="shared" ref="AG18" si="15">N13</f>
        <v>-155.540410006358</v>
      </c>
      <c r="AH18" s="8">
        <f t="shared" si="4"/>
        <v>-180.24815710038717</v>
      </c>
      <c r="AI18" s="8">
        <f t="shared" si="5"/>
        <v>274.80542193420649</v>
      </c>
    </row>
    <row r="19" spans="1:35">
      <c r="B19" t="s">
        <v>12</v>
      </c>
      <c r="C19" s="8">
        <f>'1'!C19</f>
        <v>-9.7168231365456492</v>
      </c>
      <c r="D19" s="8">
        <f>'2'!C19</f>
        <v>-8.6</v>
      </c>
      <c r="E19" s="8">
        <f>'3'!C19</f>
        <v>1.36</v>
      </c>
      <c r="F19" s="8">
        <f>'4'!C19</f>
        <v>2.7801506063585699</v>
      </c>
      <c r="G19" s="8">
        <f>'5'!C19</f>
        <v>0.36</v>
      </c>
      <c r="H19" s="8">
        <f>'6'!C19</f>
        <v>1.29550079134229</v>
      </c>
      <c r="I19" s="8">
        <f>'7'!C19</f>
        <v>-19.53</v>
      </c>
      <c r="J19" s="8">
        <f>'8'!C19</f>
        <v>1.75</v>
      </c>
      <c r="K19" s="8">
        <f>'9'!C19</f>
        <v>1.56</v>
      </c>
      <c r="L19">
        <f>'10'!C19</f>
        <v>3.67</v>
      </c>
      <c r="M19" s="8">
        <f>'11'!C19</f>
        <v>2.3636575606965899</v>
      </c>
      <c r="N19">
        <f>'12'!C19</f>
        <v>0.531204107087906</v>
      </c>
      <c r="O19" s="11">
        <f t="shared" si="1"/>
        <v>-1.8480258392550251</v>
      </c>
      <c r="P19" s="8">
        <f t="shared" si="2"/>
        <v>7.0390855061918867</v>
      </c>
      <c r="Q19" s="8"/>
      <c r="R19" s="8"/>
      <c r="S19" s="8"/>
      <c r="T19" s="5"/>
      <c r="U19" s="5" t="s">
        <v>17</v>
      </c>
      <c r="V19" s="8">
        <f>C15</f>
        <v>-135.97226010240001</v>
      </c>
      <c r="W19" s="8">
        <f t="shared" ref="W19:AE19" si="16">D15</f>
        <v>-112.97</v>
      </c>
      <c r="X19" s="8">
        <f t="shared" si="16"/>
        <v>-89.33</v>
      </c>
      <c r="Y19" s="8">
        <f t="shared" si="16"/>
        <v>-157.20716503612201</v>
      </c>
      <c r="Z19" s="8">
        <f t="shared" si="16"/>
        <v>-75.56</v>
      </c>
      <c r="AA19" s="8">
        <f t="shared" si="16"/>
        <v>-138.02955198152901</v>
      </c>
      <c r="AB19" s="8">
        <f t="shared" si="16"/>
        <v>172.1</v>
      </c>
      <c r="AC19" s="8">
        <f t="shared" si="16"/>
        <v>-204.45</v>
      </c>
      <c r="AD19" s="8">
        <f t="shared" si="16"/>
        <v>-187.54</v>
      </c>
      <c r="AE19" s="8">
        <f t="shared" si="16"/>
        <v>-458.5</v>
      </c>
      <c r="AF19" s="8">
        <f t="shared" ref="AF19" si="17">M15</f>
        <v>-298.581940795788</v>
      </c>
      <c r="AG19" s="8">
        <f t="shared" ref="AG19" si="18">N15</f>
        <v>-87.992469253566597</v>
      </c>
      <c r="AH19" s="8">
        <f t="shared" si="4"/>
        <v>-147.83611559745049</v>
      </c>
      <c r="AI19" s="8">
        <f t="shared" si="5"/>
        <v>147.75454095211643</v>
      </c>
    </row>
    <row r="20" spans="1:35">
      <c r="A20" t="s">
        <v>20</v>
      </c>
      <c r="B20" t="s">
        <v>11</v>
      </c>
      <c r="C20" s="8">
        <f>'1'!C20</f>
        <v>-0.77476055172271796</v>
      </c>
      <c r="D20" s="8">
        <f>'2'!C20</f>
        <v>5.93</v>
      </c>
      <c r="E20" s="8">
        <f>'3'!C20</f>
        <v>14.05</v>
      </c>
      <c r="F20" s="8">
        <f>'4'!C20</f>
        <v>7.33492802393961</v>
      </c>
      <c r="G20" s="8">
        <f>'5'!C20</f>
        <v>0.46</v>
      </c>
      <c r="H20" s="8">
        <f>'6'!C20</f>
        <v>-0.55081587971744606</v>
      </c>
      <c r="I20" s="8">
        <f>'7'!C20</f>
        <v>6.91</v>
      </c>
      <c r="J20" s="8">
        <f>'8'!C20</f>
        <v>11.21</v>
      </c>
      <c r="K20" s="8">
        <f>'9'!C20</f>
        <v>13.02</v>
      </c>
      <c r="L20">
        <f>'10'!C20</f>
        <v>17.22184105361973</v>
      </c>
      <c r="M20" s="8">
        <f>'11'!C20</f>
        <v>9.7966825308141008</v>
      </c>
      <c r="N20">
        <f>'12'!C20</f>
        <v>2.8011771483638399</v>
      </c>
      <c r="O20" s="11">
        <f t="shared" si="1"/>
        <v>7.284087693774759</v>
      </c>
      <c r="P20" s="8">
        <f t="shared" si="2"/>
        <v>5.9858515768225136</v>
      </c>
      <c r="Q20" s="8"/>
      <c r="R20" s="8"/>
      <c r="S20" s="8"/>
      <c r="T20" s="5"/>
      <c r="U20" s="5" t="s">
        <v>18</v>
      </c>
      <c r="V20" s="8">
        <f>C17</f>
        <v>15.7615894074387</v>
      </c>
      <c r="W20" s="8">
        <f t="shared" ref="W20:AE20" si="19">D17</f>
        <v>19.184509505605902</v>
      </c>
      <c r="X20" s="8">
        <f t="shared" si="19"/>
        <v>23.976879394881301</v>
      </c>
      <c r="Y20" s="8">
        <f t="shared" si="19"/>
        <v>22.403531709404799</v>
      </c>
      <c r="Z20" s="8">
        <f t="shared" si="19"/>
        <v>7.8060235284652908</v>
      </c>
      <c r="AA20" s="8">
        <f t="shared" si="19"/>
        <v>20.7258033175249</v>
      </c>
      <c r="AB20" s="8">
        <f t="shared" si="19"/>
        <v>36.285772985139289</v>
      </c>
      <c r="AC20" s="8">
        <f t="shared" si="19"/>
        <v>30.80291343106331</v>
      </c>
      <c r="AD20" s="8">
        <f t="shared" si="19"/>
        <v>27.11678116981118</v>
      </c>
      <c r="AE20" s="8">
        <f t="shared" si="19"/>
        <v>71.214334498768508</v>
      </c>
      <c r="AF20" s="8">
        <f t="shared" ref="AF20" si="20">M17</f>
        <v>33.012792056643399</v>
      </c>
      <c r="AG20" s="8">
        <f t="shared" ref="AG20" si="21">N17</f>
        <v>10.004096680523601</v>
      </c>
      <c r="AH20" s="8">
        <f t="shared" si="4"/>
        <v>26.524585640439181</v>
      </c>
      <c r="AI20" s="8">
        <f t="shared" si="5"/>
        <v>16.523635236624294</v>
      </c>
    </row>
    <row r="21" spans="1:35">
      <c r="B21" t="s">
        <v>12</v>
      </c>
      <c r="C21" s="8">
        <f>'1'!C21</f>
        <v>12.1406151242468</v>
      </c>
      <c r="D21" s="8">
        <f>'2'!C21</f>
        <v>16.18</v>
      </c>
      <c r="E21" s="8">
        <f>'3'!C21</f>
        <v>25.29</v>
      </c>
      <c r="F21" s="8">
        <f>'4'!C21</f>
        <v>23.145242658779601</v>
      </c>
      <c r="G21" s="8">
        <f>'5'!C21</f>
        <v>8.08</v>
      </c>
      <c r="H21" s="8">
        <f>'6'!C21</f>
        <v>16.278763470603</v>
      </c>
      <c r="I21" s="8">
        <f>'7'!C21</f>
        <v>37.36</v>
      </c>
      <c r="J21" s="8">
        <f>'8'!C21</f>
        <v>33</v>
      </c>
      <c r="K21" s="8">
        <f>'9'!C21</f>
        <v>29</v>
      </c>
      <c r="L21">
        <f>'10'!C21</f>
        <v>69.56</v>
      </c>
      <c r="M21" s="8">
        <f>'11'!C21</f>
        <v>37.7393518896613</v>
      </c>
      <c r="N21">
        <f>'12'!C21</f>
        <v>8.2478899344352197</v>
      </c>
      <c r="O21" s="11">
        <f t="shared" si="1"/>
        <v>26.335155256477154</v>
      </c>
      <c r="P21" s="8">
        <f t="shared" si="2"/>
        <v>17.185941861379511</v>
      </c>
      <c r="Q21" s="8"/>
      <c r="R21" s="8"/>
      <c r="S21" s="8"/>
      <c r="T21" s="5"/>
      <c r="U21" s="5" t="s">
        <v>19</v>
      </c>
      <c r="V21" s="8">
        <f>C19</f>
        <v>-9.7168231365456492</v>
      </c>
      <c r="W21" s="8">
        <f t="shared" ref="W21:AE21" si="22">D19</f>
        <v>-8.6</v>
      </c>
      <c r="X21" s="8">
        <f t="shared" si="22"/>
        <v>1.36</v>
      </c>
      <c r="Y21" s="8">
        <f t="shared" si="22"/>
        <v>2.7801506063585699</v>
      </c>
      <c r="Z21" s="8">
        <f t="shared" si="22"/>
        <v>0.36</v>
      </c>
      <c r="AA21" s="8">
        <f t="shared" si="22"/>
        <v>1.29550079134229</v>
      </c>
      <c r="AB21" s="8">
        <f t="shared" si="22"/>
        <v>-19.53</v>
      </c>
      <c r="AC21" s="8">
        <f t="shared" si="22"/>
        <v>1.75</v>
      </c>
      <c r="AD21" s="8">
        <f t="shared" si="22"/>
        <v>1.56</v>
      </c>
      <c r="AE21" s="8">
        <f t="shared" si="22"/>
        <v>3.67</v>
      </c>
      <c r="AF21" s="8">
        <f t="shared" ref="AF21" si="23">M19</f>
        <v>2.3636575606965899</v>
      </c>
      <c r="AG21" s="8">
        <f t="shared" ref="AG21" si="24">N19</f>
        <v>0.531204107087906</v>
      </c>
      <c r="AH21" s="8">
        <f t="shared" si="4"/>
        <v>-1.8480258392550251</v>
      </c>
      <c r="AI21" s="8">
        <f t="shared" si="5"/>
        <v>7.0390855061918867</v>
      </c>
    </row>
    <row r="22" spans="1:35">
      <c r="A22" s="4" t="s">
        <v>25</v>
      </c>
      <c r="B22" s="4"/>
      <c r="C22" s="8"/>
      <c r="D22" s="8"/>
      <c r="E22" s="8"/>
      <c r="F22" s="8"/>
      <c r="G22" s="8"/>
      <c r="H22" s="8"/>
      <c r="I22" s="8"/>
      <c r="J22" s="8"/>
      <c r="K22" s="8"/>
      <c r="M22" s="8"/>
      <c r="O22" s="11"/>
      <c r="P22" s="8"/>
      <c r="Q22" s="8"/>
      <c r="R22" s="8"/>
      <c r="S22" s="8"/>
      <c r="T22" s="5"/>
      <c r="U22" s="5" t="s">
        <v>20</v>
      </c>
      <c r="V22" s="8">
        <f>C21</f>
        <v>12.1406151242468</v>
      </c>
      <c r="W22" s="8">
        <f t="shared" ref="W22:AE22" si="25">D21</f>
        <v>16.18</v>
      </c>
      <c r="X22" s="8">
        <f t="shared" si="25"/>
        <v>25.29</v>
      </c>
      <c r="Y22" s="8">
        <f t="shared" si="25"/>
        <v>23.145242658779601</v>
      </c>
      <c r="Z22" s="8">
        <f t="shared" si="25"/>
        <v>8.08</v>
      </c>
      <c r="AA22" s="8">
        <f t="shared" si="25"/>
        <v>16.278763470603</v>
      </c>
      <c r="AB22" s="8">
        <f t="shared" si="25"/>
        <v>37.36</v>
      </c>
      <c r="AC22" s="8">
        <f t="shared" si="25"/>
        <v>33</v>
      </c>
      <c r="AD22" s="8">
        <f t="shared" si="25"/>
        <v>29</v>
      </c>
      <c r="AE22" s="8">
        <f t="shared" si="25"/>
        <v>69.56</v>
      </c>
      <c r="AF22" s="8">
        <f t="shared" ref="AF22" si="26">M21</f>
        <v>37.7393518896613</v>
      </c>
      <c r="AG22" s="8">
        <f t="shared" ref="AG22" si="27">N21</f>
        <v>8.2478899344352197</v>
      </c>
      <c r="AH22" s="8">
        <f t="shared" si="4"/>
        <v>26.335155256477154</v>
      </c>
      <c r="AI22" s="8">
        <f t="shared" si="5"/>
        <v>17.185941861379511</v>
      </c>
    </row>
    <row r="23" spans="1:35">
      <c r="A23" t="s">
        <v>16</v>
      </c>
      <c r="B23" t="s">
        <v>11</v>
      </c>
      <c r="C23" s="8">
        <f>'1'!C23</f>
        <v>-75.994239160397299</v>
      </c>
      <c r="D23" s="8">
        <f>'2'!C23</f>
        <v>-100.63278494676899</v>
      </c>
      <c r="E23" s="8">
        <f>'3'!C23</f>
        <v>-122.175609285516</v>
      </c>
      <c r="F23" s="8">
        <f>'4'!C23</f>
        <v>-74.034840201064497</v>
      </c>
      <c r="G23" s="8">
        <f>'5'!C23</f>
        <v>-25.539642811312401</v>
      </c>
      <c r="H23" s="8">
        <f>'6'!C23</f>
        <v>-49.808662070865097</v>
      </c>
      <c r="I23" s="8">
        <f>'7'!C23</f>
        <v>-44.071809422418603</v>
      </c>
      <c r="J23" s="8">
        <f>'8'!C23</f>
        <v>-91.719259979996906</v>
      </c>
      <c r="K23" s="8">
        <f>'9'!C23</f>
        <v>-117.032769832668</v>
      </c>
      <c r="L23">
        <f>'10'!C25</f>
        <v>-169.80521749443199</v>
      </c>
      <c r="M23" s="8">
        <f>'11'!C23</f>
        <v>-107.439466780736</v>
      </c>
      <c r="N23">
        <f>'12'!C23</f>
        <v>-122.974225667119</v>
      </c>
      <c r="O23" s="11">
        <f t="shared" si="1"/>
        <v>-91.769043971107905</v>
      </c>
      <c r="P23" s="8">
        <f>STDEV(C23:N23)</f>
        <v>40.3797127235472</v>
      </c>
      <c r="Q23" s="8"/>
      <c r="R23" s="8"/>
      <c r="S23" s="8"/>
      <c r="AE23" s="8"/>
      <c r="AG23" s="8"/>
      <c r="AH23" s="8" t="e">
        <f t="shared" si="4"/>
        <v>#DIV/0!</v>
      </c>
      <c r="AI23" s="8" t="e">
        <f t="shared" si="5"/>
        <v>#DIV/0!</v>
      </c>
    </row>
    <row r="24" spans="1:35">
      <c r="B24" t="s">
        <v>12</v>
      </c>
      <c r="C24" s="8">
        <f>'1'!C24</f>
        <v>-209.06976581276101</v>
      </c>
      <c r="D24" s="8">
        <f>'2'!C24</f>
        <v>-216.36553162190199</v>
      </c>
      <c r="E24" s="8">
        <f>'3'!C24</f>
        <v>-235.72396293510701</v>
      </c>
      <c r="F24" s="8">
        <f>'4'!C24</f>
        <v>-246.27175333439899</v>
      </c>
      <c r="G24" s="8">
        <f>'5'!C24</f>
        <v>-117.582934048513</v>
      </c>
      <c r="H24" s="8">
        <f>'6'!C24</f>
        <v>-237.26241328302601</v>
      </c>
      <c r="I24" s="8">
        <f>'7'!C24</f>
        <v>-298.16384569399702</v>
      </c>
      <c r="J24" s="8">
        <f>'8'!C24</f>
        <v>-297.42345058909802</v>
      </c>
      <c r="K24" s="8">
        <f>'9'!C24</f>
        <v>-340.73838193768501</v>
      </c>
      <c r="L24">
        <f>'10'!C26</f>
        <v>-692.97190426988595</v>
      </c>
      <c r="M24" s="8">
        <f>'11'!C24</f>
        <v>-393.57952329358301</v>
      </c>
      <c r="N24">
        <f>'12'!C24</f>
        <v>-191.69910361589601</v>
      </c>
      <c r="O24" s="11">
        <f t="shared" si="1"/>
        <v>-289.73771420298777</v>
      </c>
      <c r="P24" s="8">
        <f t="shared" ref="P24:P28" si="28">STDEV(C24:N24)</f>
        <v>146.10461275655837</v>
      </c>
      <c r="Q24" s="8"/>
      <c r="R24" s="8"/>
      <c r="S24" s="8"/>
      <c r="T24" t="s">
        <v>11</v>
      </c>
      <c r="U24" t="s">
        <v>55</v>
      </c>
      <c r="V24" s="8">
        <f>C23</f>
        <v>-75.994239160397299</v>
      </c>
      <c r="W24" s="8">
        <f t="shared" ref="W24:AE24" si="29">D23</f>
        <v>-100.63278494676899</v>
      </c>
      <c r="X24" s="8">
        <f t="shared" si="29"/>
        <v>-122.175609285516</v>
      </c>
      <c r="Y24" s="8">
        <f t="shared" si="29"/>
        <v>-74.034840201064497</v>
      </c>
      <c r="Z24" s="8">
        <f t="shared" si="29"/>
        <v>-25.539642811312401</v>
      </c>
      <c r="AA24" s="8">
        <f t="shared" si="29"/>
        <v>-49.808662070865097</v>
      </c>
      <c r="AB24" s="8">
        <f t="shared" si="29"/>
        <v>-44.071809422418603</v>
      </c>
      <c r="AC24" s="8">
        <f t="shared" si="29"/>
        <v>-91.719259979996906</v>
      </c>
      <c r="AD24" s="8">
        <f t="shared" si="29"/>
        <v>-117.032769832668</v>
      </c>
      <c r="AE24" s="8">
        <f t="shared" si="29"/>
        <v>-169.80521749443199</v>
      </c>
      <c r="AF24" s="8">
        <f t="shared" ref="AF24" si="30">M23</f>
        <v>-107.439466780736</v>
      </c>
      <c r="AG24" s="8">
        <f t="shared" ref="AG24" si="31">N23</f>
        <v>-122.974225667119</v>
      </c>
      <c r="AH24" s="8">
        <f t="shared" si="4"/>
        <v>-91.769043971107905</v>
      </c>
      <c r="AI24" s="8">
        <f t="shared" si="5"/>
        <v>40.3797127235472</v>
      </c>
    </row>
    <row r="25" spans="1:35">
      <c r="A25" t="s">
        <v>19</v>
      </c>
      <c r="B25" t="s">
        <v>11</v>
      </c>
      <c r="C25" s="8">
        <f>'1'!C25</f>
        <v>9.7933684864773302E-2</v>
      </c>
      <c r="D25" s="8">
        <f>'2'!C25</f>
        <v>0.12658747124877001</v>
      </c>
      <c r="E25" s="8">
        <f>'3'!C25</f>
        <v>-0.323123399262991</v>
      </c>
      <c r="F25" s="8">
        <f>'4'!C25</f>
        <v>8.2222449353882399E-2</v>
      </c>
      <c r="G25" s="8">
        <f>'5'!C25</f>
        <v>0.100240832204908</v>
      </c>
      <c r="H25" s="8">
        <f>'6'!C25</f>
        <v>0.10648503124009</v>
      </c>
      <c r="I25" s="8">
        <f>'7'!C25</f>
        <v>-1.39948289322429E-2</v>
      </c>
      <c r="J25" s="8">
        <f>'8'!C25</f>
        <v>0.16106801784643501</v>
      </c>
      <c r="K25" s="8">
        <f>'9'!C25</f>
        <v>1.5917369389928899E-2</v>
      </c>
      <c r="L25">
        <f>'10'!C27</f>
        <v>-0.16651208273767301</v>
      </c>
      <c r="M25" s="8">
        <f>'11'!C25</f>
        <v>-0.11274501246144999</v>
      </c>
      <c r="N25">
        <f>'12'!C25</f>
        <v>0.117457400356518</v>
      </c>
      <c r="O25" s="11">
        <f t="shared" si="1"/>
        <v>1.5961411092579057E-2</v>
      </c>
      <c r="P25" s="8">
        <f t="shared" si="28"/>
        <v>0.14639325000494446</v>
      </c>
      <c r="Q25" s="8"/>
      <c r="R25" s="8"/>
      <c r="S25" s="8"/>
      <c r="U25" t="s">
        <v>56</v>
      </c>
      <c r="V25" s="8">
        <f>C25</f>
        <v>9.7933684864773302E-2</v>
      </c>
      <c r="W25" s="8">
        <f t="shared" ref="W25:AE25" si="32">D25</f>
        <v>0.12658747124877001</v>
      </c>
      <c r="X25" s="8">
        <f t="shared" si="32"/>
        <v>-0.323123399262991</v>
      </c>
      <c r="Y25" s="8">
        <f t="shared" si="32"/>
        <v>8.2222449353882399E-2</v>
      </c>
      <c r="Z25" s="8">
        <f t="shared" si="32"/>
        <v>0.100240832204908</v>
      </c>
      <c r="AA25" s="8">
        <f t="shared" si="32"/>
        <v>0.10648503124009</v>
      </c>
      <c r="AB25" s="8">
        <f t="shared" si="32"/>
        <v>-1.39948289322429E-2</v>
      </c>
      <c r="AC25" s="8">
        <f t="shared" si="32"/>
        <v>0.16106801784643501</v>
      </c>
      <c r="AD25" s="8">
        <f t="shared" si="32"/>
        <v>1.5917369389928899E-2</v>
      </c>
      <c r="AE25" s="8">
        <f t="shared" si="32"/>
        <v>-0.16651208273767301</v>
      </c>
      <c r="AF25" s="8">
        <f t="shared" ref="AF25" si="33">M25</f>
        <v>-0.11274501246144999</v>
      </c>
      <c r="AG25" s="8">
        <f t="shared" ref="AG25" si="34">N25</f>
        <v>0.117457400356518</v>
      </c>
      <c r="AH25" s="8">
        <f t="shared" si="4"/>
        <v>1.5961411092579057E-2</v>
      </c>
      <c r="AI25" s="8">
        <f t="shared" si="5"/>
        <v>0.14639325000494446</v>
      </c>
    </row>
    <row r="26" spans="1:35">
      <c r="B26" t="s">
        <v>12</v>
      </c>
      <c r="C26" s="8">
        <f>'1'!C26</f>
        <v>-0.50920019567975405</v>
      </c>
      <c r="D26" s="8">
        <f>'2'!C26</f>
        <v>0.373942240317643</v>
      </c>
      <c r="E26" s="8">
        <f>'3'!C26</f>
        <v>-0.64825142779964195</v>
      </c>
      <c r="F26" s="8">
        <f>'4'!C26</f>
        <v>0.80364447059595601</v>
      </c>
      <c r="G26" s="8">
        <f>'5'!C26</f>
        <v>0.27691777648869198</v>
      </c>
      <c r="H26" s="8">
        <f>'6'!C26</f>
        <v>0.41457099455851298</v>
      </c>
      <c r="I26" s="8">
        <f>'7'!C26</f>
        <v>0.62113124884721604</v>
      </c>
      <c r="J26" s="8">
        <f>'8'!C26</f>
        <v>0.68723608663444202</v>
      </c>
      <c r="K26" s="8">
        <f>'9'!C26</f>
        <v>-0.313707031724274</v>
      </c>
      <c r="L26">
        <f>'10'!C28</f>
        <v>-1.0126363766783</v>
      </c>
      <c r="M26" s="8">
        <f>'11'!C26</f>
        <v>-0.37093140287177301</v>
      </c>
      <c r="N26">
        <f>'12'!C26</f>
        <v>0.27041450930625199</v>
      </c>
      <c r="O26" s="11">
        <f t="shared" si="1"/>
        <v>4.9427574332914261E-2</v>
      </c>
      <c r="P26" s="8">
        <f t="shared" si="28"/>
        <v>0.59368522751168029</v>
      </c>
      <c r="Q26" s="8"/>
      <c r="R26" s="8"/>
      <c r="S26" s="8"/>
      <c r="U26" t="s">
        <v>26</v>
      </c>
      <c r="V26" s="8">
        <f>C27</f>
        <v>88.428336776168805</v>
      </c>
      <c r="W26" s="8">
        <f t="shared" ref="W26:AE26" si="35">D27</f>
        <v>122.6</v>
      </c>
      <c r="X26" s="8">
        <f t="shared" si="35"/>
        <v>165.66</v>
      </c>
      <c r="Y26" s="8">
        <f t="shared" si="35"/>
        <v>100.90675217242899</v>
      </c>
      <c r="Z26" s="8">
        <f t="shared" si="35"/>
        <v>33.17</v>
      </c>
      <c r="AA26" s="8">
        <f t="shared" si="35"/>
        <v>56.887548911932697</v>
      </c>
      <c r="AB26" s="8">
        <f t="shared" si="35"/>
        <v>109.53</v>
      </c>
      <c r="AC26" s="8">
        <f t="shared" si="35"/>
        <v>131.87</v>
      </c>
      <c r="AD26" s="8">
        <f t="shared" si="35"/>
        <v>122.9</v>
      </c>
      <c r="AE26" s="8">
        <f t="shared" si="35"/>
        <v>178.5</v>
      </c>
      <c r="AF26" s="8">
        <f t="shared" ref="AF26" si="36">M27</f>
        <v>121.93567692180299</v>
      </c>
      <c r="AG26" s="8">
        <f t="shared" ref="AG26" si="37">N27</f>
        <v>138.17809460066201</v>
      </c>
      <c r="AH26" s="8">
        <f t="shared" si="4"/>
        <v>114.21386744858296</v>
      </c>
      <c r="AI26" s="8">
        <f t="shared" si="5"/>
        <v>41.108685018323598</v>
      </c>
    </row>
    <row r="27" spans="1:35">
      <c r="A27" t="s">
        <v>26</v>
      </c>
      <c r="B27" t="s">
        <v>11</v>
      </c>
      <c r="C27" s="8">
        <f>'1'!C27</f>
        <v>88.428336776168805</v>
      </c>
      <c r="D27" s="8">
        <f>'2'!C27</f>
        <v>122.6</v>
      </c>
      <c r="E27" s="8">
        <f>'3'!C27</f>
        <v>165.66</v>
      </c>
      <c r="F27" s="8">
        <f>'4'!C27</f>
        <v>100.90675217242899</v>
      </c>
      <c r="G27" s="8">
        <f>'5'!C27</f>
        <v>33.17</v>
      </c>
      <c r="H27" s="8">
        <f>'6'!C27</f>
        <v>56.887548911932697</v>
      </c>
      <c r="I27" s="8">
        <f>'7'!C27</f>
        <v>109.53</v>
      </c>
      <c r="J27" s="8">
        <f>'8'!C27</f>
        <v>131.87</v>
      </c>
      <c r="K27" s="8">
        <f>'9'!C27</f>
        <v>122.9</v>
      </c>
      <c r="L27">
        <f>'10'!C29</f>
        <v>178.5</v>
      </c>
      <c r="M27" s="8">
        <f>'11'!C27</f>
        <v>121.93567692180299</v>
      </c>
      <c r="N27">
        <f>'12'!C27</f>
        <v>138.17809460066201</v>
      </c>
      <c r="O27" s="11">
        <f t="shared" si="1"/>
        <v>114.21386744858296</v>
      </c>
      <c r="P27" s="8">
        <f t="shared" si="28"/>
        <v>41.108685018323598</v>
      </c>
      <c r="Q27" s="8"/>
      <c r="R27" s="8"/>
      <c r="S27" s="8"/>
      <c r="T27" t="s">
        <v>12</v>
      </c>
      <c r="U27" t="s">
        <v>55</v>
      </c>
      <c r="V27" s="8">
        <f>C24</f>
        <v>-209.06976581276101</v>
      </c>
      <c r="W27" s="8">
        <f t="shared" ref="W27:AE27" si="38">D24</f>
        <v>-216.36553162190199</v>
      </c>
      <c r="X27" s="8">
        <f t="shared" si="38"/>
        <v>-235.72396293510701</v>
      </c>
      <c r="Y27" s="8">
        <f t="shared" si="38"/>
        <v>-246.27175333439899</v>
      </c>
      <c r="Z27" s="8">
        <f t="shared" si="38"/>
        <v>-117.582934048513</v>
      </c>
      <c r="AA27" s="8">
        <f t="shared" si="38"/>
        <v>-237.26241328302601</v>
      </c>
      <c r="AB27" s="8">
        <f t="shared" si="38"/>
        <v>-298.16384569399702</v>
      </c>
      <c r="AC27" s="8">
        <f t="shared" si="38"/>
        <v>-297.42345058909802</v>
      </c>
      <c r="AD27" s="8">
        <f t="shared" si="38"/>
        <v>-340.73838193768501</v>
      </c>
      <c r="AE27" s="8">
        <f t="shared" si="38"/>
        <v>-692.97190426988595</v>
      </c>
      <c r="AF27" s="8">
        <f t="shared" ref="AF27" si="39">M24</f>
        <v>-393.57952329358301</v>
      </c>
      <c r="AG27" s="8">
        <f t="shared" ref="AG27" si="40">N24</f>
        <v>-191.69910361589601</v>
      </c>
      <c r="AH27" s="8">
        <f t="shared" si="4"/>
        <v>-289.73771420298777</v>
      </c>
      <c r="AI27" s="8">
        <f t="shared" si="5"/>
        <v>146.10461275655837</v>
      </c>
    </row>
    <row r="28" spans="1:35">
      <c r="B28" t="s">
        <v>12</v>
      </c>
      <c r="C28" s="8">
        <f>'1'!C28</f>
        <v>183.910585762251</v>
      </c>
      <c r="D28" s="8">
        <f>'2'!C28</f>
        <v>220.95</v>
      </c>
      <c r="E28" s="8">
        <f>'3'!C28</f>
        <v>301.75</v>
      </c>
      <c r="F28" s="8">
        <f>'4'!C28</f>
        <v>249.414821517777</v>
      </c>
      <c r="G28" s="8">
        <f>'5'!C28</f>
        <v>124.48</v>
      </c>
      <c r="H28" s="8">
        <f>'6'!C28</f>
        <v>248.948819039136</v>
      </c>
      <c r="I28" s="8">
        <f>'7'!C28</f>
        <v>367.64</v>
      </c>
      <c r="J28" s="8">
        <f>'8'!C28</f>
        <v>328.63</v>
      </c>
      <c r="K28" s="8">
        <f>'9'!C28</f>
        <v>330.43</v>
      </c>
      <c r="L28">
        <f>'10'!C30</f>
        <v>646.6</v>
      </c>
      <c r="M28" s="8">
        <f>'11'!C28</f>
        <v>246.934204357271</v>
      </c>
      <c r="N28">
        <f>'12'!C28</f>
        <v>198.95033889381901</v>
      </c>
      <c r="O28" s="11">
        <f t="shared" si="1"/>
        <v>287.38656413085454</v>
      </c>
      <c r="P28" s="8">
        <f t="shared" si="28"/>
        <v>132.55231891987896</v>
      </c>
      <c r="Q28" s="8"/>
      <c r="R28" s="8"/>
      <c r="S28" s="8"/>
      <c r="U28" t="s">
        <v>56</v>
      </c>
      <c r="V28" s="8">
        <f>C26</f>
        <v>-0.50920019567975405</v>
      </c>
      <c r="W28" s="8">
        <f t="shared" ref="W28:AE28" si="41">D26</f>
        <v>0.373942240317643</v>
      </c>
      <c r="X28" s="8">
        <f t="shared" si="41"/>
        <v>-0.64825142779964195</v>
      </c>
      <c r="Y28" s="8">
        <f t="shared" si="41"/>
        <v>0.80364447059595601</v>
      </c>
      <c r="Z28" s="8">
        <f t="shared" si="41"/>
        <v>0.27691777648869198</v>
      </c>
      <c r="AA28" s="8">
        <f t="shared" si="41"/>
        <v>0.41457099455851298</v>
      </c>
      <c r="AB28" s="8">
        <f t="shared" si="41"/>
        <v>0.62113124884721604</v>
      </c>
      <c r="AC28" s="8">
        <f t="shared" si="41"/>
        <v>0.68723608663444202</v>
      </c>
      <c r="AD28" s="8">
        <f t="shared" si="41"/>
        <v>-0.313707031724274</v>
      </c>
      <c r="AE28" s="8">
        <f t="shared" si="41"/>
        <v>-1.0126363766783</v>
      </c>
      <c r="AF28" s="8">
        <f t="shared" ref="AF28" si="42">M26</f>
        <v>-0.37093140287177301</v>
      </c>
      <c r="AG28" s="8">
        <f t="shared" ref="AG28" si="43">N26</f>
        <v>0.27041450930625199</v>
      </c>
      <c r="AH28" s="8">
        <f t="shared" si="4"/>
        <v>4.9427574332914261E-2</v>
      </c>
      <c r="AI28" s="8">
        <f t="shared" si="5"/>
        <v>0.59368522751168029</v>
      </c>
    </row>
    <row r="29" spans="1:35">
      <c r="A29" s="4" t="s">
        <v>21</v>
      </c>
      <c r="B29" s="4"/>
      <c r="C29" s="8"/>
      <c r="D29" s="8"/>
      <c r="E29" s="8"/>
      <c r="F29" s="8"/>
      <c r="G29" s="8"/>
      <c r="H29" s="8"/>
      <c r="I29" s="8"/>
      <c r="J29" s="8"/>
      <c r="K29" s="8"/>
      <c r="M29" s="8"/>
      <c r="O29" s="11"/>
      <c r="P29" s="8"/>
      <c r="Q29" s="8"/>
      <c r="R29" s="8"/>
      <c r="S29" s="8"/>
      <c r="U29" t="s">
        <v>26</v>
      </c>
      <c r="V29" s="8">
        <f>C28</f>
        <v>183.910585762251</v>
      </c>
      <c r="W29" s="8">
        <f t="shared" ref="W29:AE29" si="44">D28</f>
        <v>220.95</v>
      </c>
      <c r="X29" s="8">
        <f t="shared" si="44"/>
        <v>301.75</v>
      </c>
      <c r="Y29" s="8">
        <f t="shared" si="44"/>
        <v>249.414821517777</v>
      </c>
      <c r="Z29" s="8">
        <f t="shared" si="44"/>
        <v>124.48</v>
      </c>
      <c r="AA29" s="8">
        <f t="shared" si="44"/>
        <v>248.948819039136</v>
      </c>
      <c r="AB29" s="8">
        <f t="shared" si="44"/>
        <v>367.64</v>
      </c>
      <c r="AC29" s="8">
        <f t="shared" si="44"/>
        <v>328.63</v>
      </c>
      <c r="AD29" s="8">
        <f t="shared" si="44"/>
        <v>330.43</v>
      </c>
      <c r="AE29" s="8">
        <f t="shared" si="44"/>
        <v>646.6</v>
      </c>
      <c r="AF29" s="8">
        <f t="shared" ref="AF29" si="45">M28</f>
        <v>246.934204357271</v>
      </c>
      <c r="AG29" s="8">
        <f t="shared" ref="AG29" si="46">N28</f>
        <v>198.95033889381901</v>
      </c>
      <c r="AH29" s="8">
        <f t="shared" si="4"/>
        <v>287.38656413085454</v>
      </c>
      <c r="AI29" s="8">
        <f t="shared" si="5"/>
        <v>132.55231891987896</v>
      </c>
    </row>
    <row r="30" spans="1:35">
      <c r="A30" t="s">
        <v>18</v>
      </c>
      <c r="B30" t="s">
        <v>11</v>
      </c>
      <c r="C30" s="8">
        <f>'1'!C30</f>
        <v>0.54458878300425395</v>
      </c>
      <c r="D30" s="8">
        <f>'2'!C30</f>
        <v>0.622473552301963</v>
      </c>
      <c r="E30" s="8">
        <f>'3'!C30</f>
        <v>1.64136960509245</v>
      </c>
      <c r="F30" s="8">
        <f>'4'!C30</f>
        <v>0.23254058210659001</v>
      </c>
      <c r="G30" s="8">
        <f>'5'!C30</f>
        <v>0.33230953763830401</v>
      </c>
      <c r="H30" s="8">
        <f>'6'!C30</f>
        <v>0.16184205176101901</v>
      </c>
      <c r="I30" s="8">
        <f>'7'!C30</f>
        <v>1.2487043823912001</v>
      </c>
      <c r="J30" s="8">
        <f>'8'!C30</f>
        <v>1.8860529634391301</v>
      </c>
      <c r="K30" s="8">
        <f>'9'!C30</f>
        <v>0.50927823714880305</v>
      </c>
      <c r="L30">
        <f>'10'!C32</f>
        <v>1.3615378186621501</v>
      </c>
      <c r="M30" s="8">
        <f>'11'!C30</f>
        <v>0.995726415149082</v>
      </c>
      <c r="N30">
        <f>'12'!C30</f>
        <v>-4.0814650290548198E-2</v>
      </c>
      <c r="O30" s="11">
        <f t="shared" si="1"/>
        <v>0.79130077320036651</v>
      </c>
      <c r="P30" s="8">
        <f>STDEV(C30:N30)</f>
        <v>0.62360418556062924</v>
      </c>
      <c r="Q30" s="8"/>
      <c r="R30" s="8"/>
      <c r="S30" s="8"/>
      <c r="T30" t="s">
        <v>11</v>
      </c>
      <c r="U30" t="s">
        <v>57</v>
      </c>
      <c r="V30" s="8">
        <f>C30</f>
        <v>0.54458878300425395</v>
      </c>
      <c r="W30" s="8">
        <f t="shared" ref="W30:AE30" si="47">D30</f>
        <v>0.622473552301963</v>
      </c>
      <c r="X30" s="8">
        <f t="shared" si="47"/>
        <v>1.64136960509245</v>
      </c>
      <c r="Y30" s="8">
        <f t="shared" si="47"/>
        <v>0.23254058210659001</v>
      </c>
      <c r="Z30" s="8">
        <f t="shared" si="47"/>
        <v>0.33230953763830401</v>
      </c>
      <c r="AA30" s="8">
        <f t="shared" si="47"/>
        <v>0.16184205176101901</v>
      </c>
      <c r="AB30" s="8">
        <f t="shared" si="47"/>
        <v>1.2487043823912001</v>
      </c>
      <c r="AC30" s="8">
        <f t="shared" si="47"/>
        <v>1.8860529634391301</v>
      </c>
      <c r="AD30" s="8">
        <f t="shared" si="47"/>
        <v>0.50927823714880305</v>
      </c>
      <c r="AE30" s="8">
        <f t="shared" si="47"/>
        <v>1.3615378186621501</v>
      </c>
      <c r="AF30" s="8">
        <f t="shared" ref="AF30" si="48">M30</f>
        <v>0.995726415149082</v>
      </c>
      <c r="AG30" s="8">
        <f t="shared" ref="AG30" si="49">N30</f>
        <v>-4.0814650290548198E-2</v>
      </c>
      <c r="AH30" s="8">
        <f t="shared" si="4"/>
        <v>0.79130077320036651</v>
      </c>
      <c r="AI30" s="8">
        <f t="shared" si="5"/>
        <v>0.62360418556062924</v>
      </c>
    </row>
    <row r="31" spans="1:35">
      <c r="B31" t="s">
        <v>12</v>
      </c>
      <c r="C31" s="8">
        <f>'1'!C31</f>
        <v>6.1763433906672898</v>
      </c>
      <c r="D31" s="8">
        <f>'2'!C31</f>
        <v>2.8616063869738801</v>
      </c>
      <c r="E31" s="8">
        <f>'3'!C31</f>
        <v>5.6304573803640396</v>
      </c>
      <c r="F31" s="8">
        <f>'4'!C31</f>
        <v>3.1718856660082899</v>
      </c>
      <c r="G31" s="8">
        <f>'5'!C31</f>
        <v>4.3186842199767499</v>
      </c>
      <c r="H31" s="8">
        <f>'6'!C31</f>
        <v>3.5644018921354701</v>
      </c>
      <c r="I31" s="8">
        <f>'7'!C31</f>
        <v>7.92896245682899</v>
      </c>
      <c r="J31" s="8">
        <f>'8'!C31</f>
        <v>10.2350242796985</v>
      </c>
      <c r="K31" s="8">
        <f>'9'!C31</f>
        <v>7.64503815970175</v>
      </c>
      <c r="L31">
        <f>'10'!C33</f>
        <v>23.191162325162999</v>
      </c>
      <c r="M31" s="8">
        <f>'11'!C31</f>
        <v>9.5297553473029701</v>
      </c>
      <c r="N31">
        <f>'12'!C31</f>
        <v>0.882601331284665</v>
      </c>
      <c r="O31" s="11">
        <f t="shared" si="1"/>
        <v>7.0946602363421318</v>
      </c>
      <c r="P31" s="8">
        <f t="shared" ref="P31:P37" si="50">STDEV(C31:N31)</f>
        <v>5.8070527166014481</v>
      </c>
      <c r="Q31" s="8"/>
      <c r="R31" s="8"/>
      <c r="S31" s="8"/>
      <c r="U31" t="s">
        <v>58</v>
      </c>
      <c r="V31" s="8">
        <f>C32</f>
        <v>-0.43263135347792803</v>
      </c>
      <c r="W31" s="8">
        <f t="shared" ref="W31:AE31" si="51">D32</f>
        <v>-0.81598758905825697</v>
      </c>
      <c r="X31" s="8">
        <f t="shared" si="51"/>
        <v>-0.56786010233636497</v>
      </c>
      <c r="Y31" s="8">
        <f t="shared" si="51"/>
        <v>-0.178182275808727</v>
      </c>
      <c r="Z31" s="8">
        <f t="shared" si="51"/>
        <v>-0.26130203503471999</v>
      </c>
      <c r="AA31" s="8">
        <f t="shared" si="51"/>
        <v>-0.20510306211895901</v>
      </c>
      <c r="AB31" s="8">
        <f t="shared" si="51"/>
        <v>-0.78871426609416595</v>
      </c>
      <c r="AC31" s="8">
        <f t="shared" si="51"/>
        <v>-0.65345702914491</v>
      </c>
      <c r="AD31" s="8">
        <f t="shared" si="51"/>
        <v>-0.28649133353600997</v>
      </c>
      <c r="AE31" s="8">
        <f t="shared" si="51"/>
        <v>-0.87009399117861497</v>
      </c>
      <c r="AF31" s="8">
        <f t="shared" ref="AF31" si="52">M32</f>
        <v>-0.35745556906412301</v>
      </c>
      <c r="AG31" s="8">
        <f t="shared" ref="AG31" si="53">N32</f>
        <v>-0.14527904897791699</v>
      </c>
      <c r="AH31" s="8">
        <f t="shared" si="4"/>
        <v>-0.46354647131922477</v>
      </c>
      <c r="AI31" s="8">
        <f t="shared" si="5"/>
        <v>0.26563120462289341</v>
      </c>
    </row>
    <row r="32" spans="1:35">
      <c r="A32" t="s">
        <v>20</v>
      </c>
      <c r="B32" t="s">
        <v>11</v>
      </c>
      <c r="C32" s="8">
        <f>'1'!C32</f>
        <v>-0.43263135347792803</v>
      </c>
      <c r="D32" s="8">
        <f>'2'!C32</f>
        <v>-0.81598758905825697</v>
      </c>
      <c r="E32" s="8">
        <f>'3'!C32</f>
        <v>-0.56786010233636497</v>
      </c>
      <c r="F32" s="8">
        <f>'4'!C32</f>
        <v>-0.178182275808727</v>
      </c>
      <c r="G32" s="8">
        <f>'5'!C32</f>
        <v>-0.26130203503471999</v>
      </c>
      <c r="H32" s="8">
        <f>'6'!C32</f>
        <v>-0.20510306211895901</v>
      </c>
      <c r="I32" s="8">
        <f>'7'!C32</f>
        <v>-0.78871426609416595</v>
      </c>
      <c r="J32" s="8">
        <f>'8'!C32</f>
        <v>-0.65345702914491</v>
      </c>
      <c r="K32" s="8">
        <f>'9'!C32</f>
        <v>-0.28649133353600997</v>
      </c>
      <c r="L32">
        <f>'10'!C34</f>
        <v>-0.87009399117861497</v>
      </c>
      <c r="M32" s="8">
        <f>'11'!C32</f>
        <v>-0.35745556906412301</v>
      </c>
      <c r="N32">
        <f>'12'!C32</f>
        <v>-0.14527904897791699</v>
      </c>
      <c r="O32" s="11">
        <f t="shared" si="1"/>
        <v>-0.46354647131922477</v>
      </c>
      <c r="P32" s="8">
        <f t="shared" si="50"/>
        <v>0.26563120462289341</v>
      </c>
      <c r="Q32" s="8"/>
      <c r="R32" s="8"/>
      <c r="S32" s="8"/>
      <c r="U32" t="s">
        <v>59</v>
      </c>
      <c r="V32" s="8">
        <f>C34</f>
        <v>33.305357842868702</v>
      </c>
      <c r="W32" s="8">
        <f t="shared" ref="W32:AE32" si="54">D34</f>
        <v>41.025215736831001</v>
      </c>
      <c r="X32" s="8">
        <f t="shared" si="54"/>
        <v>89.004548152906196</v>
      </c>
      <c r="Y32" s="8">
        <f t="shared" si="54"/>
        <v>23.889836191106799</v>
      </c>
      <c r="Z32" s="8">
        <f t="shared" si="54"/>
        <v>25.334374517201201</v>
      </c>
      <c r="AA32" s="8">
        <f t="shared" si="54"/>
        <v>17.945144046616502</v>
      </c>
      <c r="AB32" s="8">
        <f t="shared" si="54"/>
        <v>55.911893066075102</v>
      </c>
      <c r="AC32" s="8">
        <f t="shared" si="54"/>
        <v>122.93606434535199</v>
      </c>
      <c r="AD32" s="8">
        <f t="shared" si="54"/>
        <v>29.9775196819831</v>
      </c>
      <c r="AE32" s="8">
        <f t="shared" si="54"/>
        <v>96.146016736123002</v>
      </c>
      <c r="AF32" s="8">
        <f t="shared" ref="AF32" si="55">M34</f>
        <v>71.351601552898899</v>
      </c>
      <c r="AG32" s="8">
        <f t="shared" ref="AG32" si="56">N34</f>
        <v>-13.259462284380801</v>
      </c>
      <c r="AH32" s="8">
        <f t="shared" si="4"/>
        <v>49.464009132131821</v>
      </c>
      <c r="AI32" s="8">
        <f t="shared" si="5"/>
        <v>38.773746617198697</v>
      </c>
    </row>
    <row r="33" spans="1:35">
      <c r="B33" t="s">
        <v>12</v>
      </c>
      <c r="C33" s="8">
        <f>'1'!C33</f>
        <v>-2.9245085897358098</v>
      </c>
      <c r="D33" s="8">
        <f>'2'!C33</f>
        <v>-2.8173718242908099</v>
      </c>
      <c r="E33" s="8">
        <f>'3'!C33</f>
        <v>-3.0701788469990499</v>
      </c>
      <c r="F33" s="8">
        <f>'4'!C33</f>
        <v>-1.4941266152793999</v>
      </c>
      <c r="G33" s="8">
        <f>'5'!C33</f>
        <v>-2.42492412038788</v>
      </c>
      <c r="H33" s="8">
        <f>'6'!C33</f>
        <v>-2.8235085885239002</v>
      </c>
      <c r="I33" s="8">
        <f>'7'!C33</f>
        <v>-6.33381737254913</v>
      </c>
      <c r="J33" s="8">
        <f>'8'!C33</f>
        <v>-5.0590144360112204</v>
      </c>
      <c r="K33" s="8">
        <f>'9'!C33</f>
        <v>-3.7795520602193</v>
      </c>
      <c r="L33">
        <f>'10'!C35</f>
        <v>-12.531529955941799</v>
      </c>
      <c r="M33" s="8">
        <f>'11'!C33</f>
        <v>-3.2960683038293102</v>
      </c>
      <c r="N33">
        <f>'12'!C33</f>
        <v>-0.96607029000877598</v>
      </c>
      <c r="O33" s="11">
        <f t="shared" si="1"/>
        <v>-3.9600559169813647</v>
      </c>
      <c r="P33" s="8">
        <f t="shared" si="50"/>
        <v>3.0547901994373929</v>
      </c>
      <c r="Q33" s="8"/>
      <c r="R33" s="8"/>
      <c r="S33" s="8"/>
      <c r="U33" t="s">
        <v>22</v>
      </c>
      <c r="V33" s="8">
        <f>C36</f>
        <v>-59.453597156156199</v>
      </c>
      <c r="W33" s="8">
        <f t="shared" ref="W33:AE33" si="57">D36</f>
        <v>-159.30000000000001</v>
      </c>
      <c r="X33" s="8">
        <f t="shared" si="57"/>
        <v>25.34</v>
      </c>
      <c r="Y33" s="8">
        <f t="shared" si="57"/>
        <v>-13.796445899029001</v>
      </c>
      <c r="Z33" s="8">
        <f t="shared" si="57"/>
        <v>-30.48</v>
      </c>
      <c r="AA33" s="8">
        <f t="shared" si="57"/>
        <v>-32.070768078460702</v>
      </c>
      <c r="AB33" s="8">
        <f t="shared" si="57"/>
        <v>-97.15</v>
      </c>
      <c r="AC33" s="8">
        <f t="shared" si="57"/>
        <v>49.51</v>
      </c>
      <c r="AD33" s="8">
        <f t="shared" si="57"/>
        <v>-22.13</v>
      </c>
      <c r="AE33" s="8">
        <f t="shared" si="57"/>
        <v>-73.709999999999994</v>
      </c>
      <c r="AF33" s="8">
        <f t="shared" ref="AF33" si="58">M36</f>
        <v>28.9309746983994</v>
      </c>
      <c r="AG33" s="8">
        <f t="shared" ref="AG33" si="59">N36</f>
        <v>-58.433767928832097</v>
      </c>
      <c r="AH33" s="8">
        <f t="shared" si="4"/>
        <v>-36.895300363673215</v>
      </c>
      <c r="AI33" s="8">
        <f t="shared" si="5"/>
        <v>58.332786791622539</v>
      </c>
    </row>
    <row r="34" spans="1:35">
      <c r="A34" t="s">
        <v>16</v>
      </c>
      <c r="B34" t="s">
        <v>11</v>
      </c>
      <c r="C34" s="8">
        <f>'1'!C34</f>
        <v>33.305357842868702</v>
      </c>
      <c r="D34" s="8">
        <f>'2'!C34</f>
        <v>41.025215736831001</v>
      </c>
      <c r="E34" s="8">
        <f>'3'!C34</f>
        <v>89.004548152906196</v>
      </c>
      <c r="F34" s="8">
        <f>'4'!C34</f>
        <v>23.889836191106799</v>
      </c>
      <c r="G34" s="8">
        <f>'5'!C34</f>
        <v>25.334374517201201</v>
      </c>
      <c r="H34" s="8">
        <f>'6'!C34</f>
        <v>17.945144046616502</v>
      </c>
      <c r="I34" s="8">
        <f>'7'!C34</f>
        <v>55.911893066075102</v>
      </c>
      <c r="J34" s="8">
        <f>'8'!C34</f>
        <v>122.93606434535199</v>
      </c>
      <c r="K34" s="8">
        <f>'9'!C34</f>
        <v>29.9775196819831</v>
      </c>
      <c r="L34">
        <f>'10'!C36</f>
        <v>96.146016736123002</v>
      </c>
      <c r="M34" s="8">
        <f>'11'!C34</f>
        <v>71.351601552898899</v>
      </c>
      <c r="N34">
        <f>'12'!C34</f>
        <v>-13.259462284380801</v>
      </c>
      <c r="O34" s="11">
        <f t="shared" si="1"/>
        <v>49.464009132131821</v>
      </c>
      <c r="P34" s="8">
        <f t="shared" si="50"/>
        <v>38.773746617198697</v>
      </c>
      <c r="Q34" s="8"/>
      <c r="R34" s="8"/>
      <c r="S34" s="8"/>
      <c r="T34" t="s">
        <v>12</v>
      </c>
      <c r="U34" t="s">
        <v>57</v>
      </c>
      <c r="V34" s="8">
        <f>C31</f>
        <v>6.1763433906672898</v>
      </c>
      <c r="W34" s="8">
        <f t="shared" ref="W34:AE34" si="60">D31</f>
        <v>2.8616063869738801</v>
      </c>
      <c r="X34" s="8">
        <f t="shared" si="60"/>
        <v>5.6304573803640396</v>
      </c>
      <c r="Y34" s="8">
        <f t="shared" si="60"/>
        <v>3.1718856660082899</v>
      </c>
      <c r="Z34" s="8">
        <f t="shared" si="60"/>
        <v>4.3186842199767499</v>
      </c>
      <c r="AA34" s="8">
        <f t="shared" si="60"/>
        <v>3.5644018921354701</v>
      </c>
      <c r="AB34" s="8">
        <f t="shared" si="60"/>
        <v>7.92896245682899</v>
      </c>
      <c r="AC34" s="8">
        <f t="shared" si="60"/>
        <v>10.2350242796985</v>
      </c>
      <c r="AD34" s="8">
        <f t="shared" si="60"/>
        <v>7.64503815970175</v>
      </c>
      <c r="AE34" s="8">
        <f t="shared" si="60"/>
        <v>23.191162325162999</v>
      </c>
      <c r="AF34" s="8">
        <f t="shared" ref="AF34" si="61">M31</f>
        <v>9.5297553473029701</v>
      </c>
      <c r="AG34" s="8">
        <f t="shared" ref="AG34" si="62">N31</f>
        <v>0.882601331284665</v>
      </c>
      <c r="AH34" s="8">
        <f t="shared" si="4"/>
        <v>7.0946602363421318</v>
      </c>
      <c r="AI34" s="8">
        <f t="shared" si="5"/>
        <v>5.8070527166014481</v>
      </c>
    </row>
    <row r="35" spans="1:35">
      <c r="B35" t="s">
        <v>12</v>
      </c>
      <c r="C35" s="8">
        <f>'1'!C35</f>
        <v>343.13247513035401</v>
      </c>
      <c r="D35" s="8">
        <f>'2'!C35</f>
        <v>173.16141242189499</v>
      </c>
      <c r="E35" s="8">
        <f>'3'!C35</f>
        <v>316.44535797638798</v>
      </c>
      <c r="F35" s="8">
        <f>'4'!C35</f>
        <v>217.44158319268999</v>
      </c>
      <c r="G35" s="8">
        <f>'5'!C35</f>
        <v>316.01697229742302</v>
      </c>
      <c r="H35" s="8">
        <f>'6'!C35</f>
        <v>281.50407199112902</v>
      </c>
      <c r="I35" s="8">
        <f>'7'!C35</f>
        <v>787.18325837708699</v>
      </c>
      <c r="J35" s="8">
        <f>'8'!C35</f>
        <v>672.01582681774801</v>
      </c>
      <c r="K35" s="8">
        <f>'9'!C35</f>
        <v>517.72420075481102</v>
      </c>
      <c r="L35">
        <f>'10'!C37</f>
        <v>1577.55272810357</v>
      </c>
      <c r="M35" s="8">
        <f>'11'!C35</f>
        <v>555.65134017093101</v>
      </c>
      <c r="N35">
        <f>'12'!C35</f>
        <v>58.712404471014601</v>
      </c>
      <c r="O35" s="11">
        <f t="shared" si="1"/>
        <v>484.7118026420867</v>
      </c>
      <c r="P35" s="8">
        <f t="shared" si="50"/>
        <v>403.96640688842069</v>
      </c>
      <c r="Q35" s="8"/>
      <c r="R35" s="8"/>
      <c r="S35" s="8"/>
      <c r="U35" t="s">
        <v>58</v>
      </c>
      <c r="V35" s="8">
        <f>C33</f>
        <v>-2.9245085897358098</v>
      </c>
      <c r="W35" s="8">
        <f t="shared" ref="W35:AE35" si="63">D33</f>
        <v>-2.8173718242908099</v>
      </c>
      <c r="X35" s="8">
        <f t="shared" si="63"/>
        <v>-3.0701788469990499</v>
      </c>
      <c r="Y35" s="8">
        <f t="shared" si="63"/>
        <v>-1.4941266152793999</v>
      </c>
      <c r="Z35" s="8">
        <f t="shared" si="63"/>
        <v>-2.42492412038788</v>
      </c>
      <c r="AA35" s="8">
        <f t="shared" si="63"/>
        <v>-2.8235085885239002</v>
      </c>
      <c r="AB35" s="8">
        <f t="shared" si="63"/>
        <v>-6.33381737254913</v>
      </c>
      <c r="AC35" s="8">
        <f t="shared" si="63"/>
        <v>-5.0590144360112204</v>
      </c>
      <c r="AD35" s="8">
        <f t="shared" si="63"/>
        <v>-3.7795520602193</v>
      </c>
      <c r="AE35" s="8">
        <f t="shared" si="63"/>
        <v>-12.531529955941799</v>
      </c>
      <c r="AF35" s="8">
        <f t="shared" ref="AF35" si="64">M33</f>
        <v>-3.2960683038293102</v>
      </c>
      <c r="AG35" s="8">
        <f t="shared" ref="AG35" si="65">N33</f>
        <v>-0.96607029000877598</v>
      </c>
      <c r="AH35" s="8">
        <f t="shared" si="4"/>
        <v>-3.9600559169813647</v>
      </c>
      <c r="AI35" s="8">
        <f t="shared" si="5"/>
        <v>3.0547901994373929</v>
      </c>
    </row>
    <row r="36" spans="1:35">
      <c r="A36" t="s">
        <v>22</v>
      </c>
      <c r="B36" t="s">
        <v>11</v>
      </c>
      <c r="C36" s="8">
        <f>'1'!C36</f>
        <v>-59.453597156156199</v>
      </c>
      <c r="D36" s="8">
        <f>'2'!C36</f>
        <v>-159.30000000000001</v>
      </c>
      <c r="E36" s="8">
        <f>'3'!C36</f>
        <v>25.34</v>
      </c>
      <c r="F36" s="8">
        <f>'4'!C36</f>
        <v>-13.796445899029001</v>
      </c>
      <c r="G36" s="8">
        <f>'5'!C36</f>
        <v>-30.48</v>
      </c>
      <c r="H36" s="8">
        <f>'6'!C36</f>
        <v>-32.070768078460702</v>
      </c>
      <c r="I36" s="8">
        <f>'7'!C36</f>
        <v>-97.15</v>
      </c>
      <c r="J36" s="8">
        <f>'8'!C36</f>
        <v>49.51</v>
      </c>
      <c r="K36" s="8">
        <f>'9'!C36</f>
        <v>-22.13</v>
      </c>
      <c r="L36">
        <f>'10'!C38</f>
        <v>-73.709999999999994</v>
      </c>
      <c r="M36" s="8">
        <f>'11'!C36</f>
        <v>28.9309746983994</v>
      </c>
      <c r="N36">
        <f>'12'!C36</f>
        <v>-58.433767928832097</v>
      </c>
      <c r="O36" s="11">
        <f t="shared" si="1"/>
        <v>-36.895300363673215</v>
      </c>
      <c r="P36" s="8">
        <f t="shared" si="50"/>
        <v>58.332786791622539</v>
      </c>
      <c r="Q36" s="8"/>
      <c r="R36" s="8"/>
      <c r="S36" s="8"/>
      <c r="U36" t="s">
        <v>59</v>
      </c>
      <c r="V36" s="8">
        <f>C35</f>
        <v>343.13247513035401</v>
      </c>
      <c r="W36" s="8">
        <f t="shared" ref="W36:AE36" si="66">D35</f>
        <v>173.16141242189499</v>
      </c>
      <c r="X36" s="8">
        <f t="shared" si="66"/>
        <v>316.44535797638798</v>
      </c>
      <c r="Y36" s="8">
        <f t="shared" si="66"/>
        <v>217.44158319268999</v>
      </c>
      <c r="Z36" s="8">
        <f t="shared" si="66"/>
        <v>316.01697229742302</v>
      </c>
      <c r="AA36" s="8">
        <f t="shared" si="66"/>
        <v>281.50407199112902</v>
      </c>
      <c r="AB36" s="8">
        <f t="shared" si="66"/>
        <v>787.18325837708699</v>
      </c>
      <c r="AC36" s="8">
        <f t="shared" si="66"/>
        <v>672.01582681774801</v>
      </c>
      <c r="AD36" s="8">
        <f t="shared" si="66"/>
        <v>517.72420075481102</v>
      </c>
      <c r="AE36" s="8">
        <f t="shared" si="66"/>
        <v>1577.55272810357</v>
      </c>
      <c r="AF36" s="8">
        <f t="shared" ref="AF36" si="67">M35</f>
        <v>555.65134017093101</v>
      </c>
      <c r="AG36" s="8">
        <f t="shared" ref="AG36" si="68">N35</f>
        <v>58.712404471014601</v>
      </c>
      <c r="AH36" s="8">
        <f t="shared" si="4"/>
        <v>484.7118026420867</v>
      </c>
      <c r="AI36" s="8">
        <f t="shared" si="5"/>
        <v>403.96640688842069</v>
      </c>
    </row>
    <row r="37" spans="1:35">
      <c r="B37" t="s">
        <v>12</v>
      </c>
      <c r="C37" s="8">
        <f>'1'!C37</f>
        <v>373.20749432690798</v>
      </c>
      <c r="D37" s="8">
        <f>'2'!C37</f>
        <v>-491.39</v>
      </c>
      <c r="E37" s="8">
        <f>'3'!C37</f>
        <v>574.58000000000004</v>
      </c>
      <c r="F37" s="8">
        <f>'4'!C37</f>
        <v>-214.08250202063499</v>
      </c>
      <c r="G37" s="8">
        <f>'5'!C37</f>
        <v>-385.4</v>
      </c>
      <c r="H37" s="8">
        <f>'6'!C37</f>
        <v>-349.68030544127902</v>
      </c>
      <c r="I37" s="8">
        <f>'7'!C37</f>
        <v>410.18</v>
      </c>
      <c r="J37" s="8">
        <f>'8'!C37</f>
        <v>535.03</v>
      </c>
      <c r="K37" s="8">
        <f>'9'!C37</f>
        <v>-488.24</v>
      </c>
      <c r="L37">
        <f>'10'!C39</f>
        <v>-2140</v>
      </c>
      <c r="M37" s="8">
        <f>'11'!C37</f>
        <v>511.60290535439998</v>
      </c>
      <c r="N37">
        <f>'12'!C37</f>
        <v>-170.74001558718101</v>
      </c>
      <c r="O37" s="11">
        <f t="shared" si="1"/>
        <v>-152.91103528064892</v>
      </c>
      <c r="P37" s="8">
        <f t="shared" si="50"/>
        <v>757.40719419905076</v>
      </c>
      <c r="Q37" s="8"/>
      <c r="R37" s="8"/>
      <c r="S37" s="8"/>
      <c r="U37" t="s">
        <v>22</v>
      </c>
      <c r="V37" s="8">
        <f>C37</f>
        <v>373.20749432690798</v>
      </c>
      <c r="W37" s="8">
        <f t="shared" ref="W37:AE37" si="69">D37</f>
        <v>-491.39</v>
      </c>
      <c r="X37" s="8">
        <f t="shared" si="69"/>
        <v>574.58000000000004</v>
      </c>
      <c r="Y37" s="8">
        <f t="shared" si="69"/>
        <v>-214.08250202063499</v>
      </c>
      <c r="Z37" s="8">
        <f t="shared" si="69"/>
        <v>-385.4</v>
      </c>
      <c r="AA37" s="8">
        <f t="shared" si="69"/>
        <v>-349.68030544127902</v>
      </c>
      <c r="AB37" s="8">
        <f t="shared" si="69"/>
        <v>410.18</v>
      </c>
      <c r="AC37" s="8">
        <f t="shared" si="69"/>
        <v>535.03</v>
      </c>
      <c r="AD37" s="8">
        <f t="shared" si="69"/>
        <v>-488.24</v>
      </c>
      <c r="AE37" s="8">
        <f t="shared" si="69"/>
        <v>-2140</v>
      </c>
      <c r="AF37" s="8">
        <f t="shared" ref="AF37" si="70">M37</f>
        <v>511.60290535439998</v>
      </c>
      <c r="AG37" s="8">
        <f t="shared" ref="AG37" si="71">N37</f>
        <v>-170.74001558718101</v>
      </c>
      <c r="AH37" s="8">
        <f t="shared" si="4"/>
        <v>-152.91103528064892</v>
      </c>
      <c r="AI37" s="8">
        <f t="shared" si="5"/>
        <v>757.40719419905076</v>
      </c>
    </row>
    <row r="38" spans="1:35">
      <c r="A38" s="4" t="s">
        <v>23</v>
      </c>
      <c r="B38" s="4"/>
      <c r="C38" s="8"/>
      <c r="D38" s="8"/>
      <c r="E38" s="8"/>
      <c r="F38" s="8"/>
      <c r="G38" s="8"/>
      <c r="H38" s="8"/>
      <c r="I38" s="8"/>
      <c r="J38" s="8"/>
      <c r="K38" s="8"/>
      <c r="M38" s="8"/>
      <c r="O38" s="11"/>
      <c r="P38" s="8"/>
      <c r="Q38" s="8"/>
      <c r="R38" s="8"/>
      <c r="S38" s="8"/>
      <c r="AH38" s="8" t="e">
        <f t="shared" si="4"/>
        <v>#DIV/0!</v>
      </c>
      <c r="AI38" s="8" t="e">
        <f t="shared" si="5"/>
        <v>#DIV/0!</v>
      </c>
    </row>
    <row r="39" spans="1:35">
      <c r="A39" t="s">
        <v>18</v>
      </c>
      <c r="B39" t="s">
        <v>11</v>
      </c>
      <c r="C39" s="8">
        <f>'1'!C39</f>
        <v>0.60938935776312997</v>
      </c>
      <c r="D39" s="8">
        <f>'2'!C39</f>
        <v>3.5551277624309501</v>
      </c>
      <c r="E39" s="8">
        <f>'3'!C39</f>
        <v>2.0427788210779099</v>
      </c>
      <c r="F39" s="8">
        <f>'4'!C39</f>
        <v>2.1040579488881099</v>
      </c>
      <c r="G39" s="8">
        <f>'5'!C39</f>
        <v>0.38904076928873799</v>
      </c>
      <c r="H39" s="8">
        <f>'6'!C39</f>
        <v>0.55599225502587002</v>
      </c>
      <c r="I39" s="8">
        <f>'7'!C39</f>
        <v>2.4202922656083099</v>
      </c>
      <c r="J39" s="8">
        <f>'8'!C39</f>
        <v>0.38171891543407899</v>
      </c>
      <c r="K39" s="8">
        <f>'9'!C39</f>
        <v>0.46189345139417398</v>
      </c>
      <c r="L39">
        <f>'10'!C41</f>
        <v>-1.10886544897227</v>
      </c>
      <c r="M39" s="8">
        <f>'11'!C39</f>
        <v>1.10256091325955</v>
      </c>
      <c r="N39">
        <f>'12'!C39</f>
        <v>0.14696790420848299</v>
      </c>
      <c r="O39" s="11">
        <f t="shared" si="1"/>
        <v>1.0550795762839196</v>
      </c>
      <c r="P39" s="8">
        <f>STDEV(C39:N39)</f>
        <v>1.2575644346061827</v>
      </c>
      <c r="Q39" s="8"/>
      <c r="R39" s="8"/>
      <c r="S39" s="8"/>
      <c r="T39" t="s">
        <v>11</v>
      </c>
      <c r="U39" t="s">
        <v>60</v>
      </c>
      <c r="V39">
        <f>C39</f>
        <v>0.60938935776312997</v>
      </c>
      <c r="W39">
        <f t="shared" ref="W39:AE39" si="72">D39</f>
        <v>3.5551277624309501</v>
      </c>
      <c r="X39">
        <f t="shared" si="72"/>
        <v>2.0427788210779099</v>
      </c>
      <c r="Y39">
        <f t="shared" si="72"/>
        <v>2.1040579488881099</v>
      </c>
      <c r="Z39">
        <f t="shared" si="72"/>
        <v>0.38904076928873799</v>
      </c>
      <c r="AA39">
        <f t="shared" si="72"/>
        <v>0.55599225502587002</v>
      </c>
      <c r="AB39">
        <f t="shared" si="72"/>
        <v>2.4202922656083099</v>
      </c>
      <c r="AC39">
        <f t="shared" si="72"/>
        <v>0.38171891543407899</v>
      </c>
      <c r="AD39">
        <f t="shared" si="72"/>
        <v>0.46189345139417398</v>
      </c>
      <c r="AE39">
        <f t="shared" si="72"/>
        <v>-1.10886544897227</v>
      </c>
      <c r="AF39">
        <f t="shared" ref="AF39" si="73">M39</f>
        <v>1.10256091325955</v>
      </c>
      <c r="AG39">
        <f t="shared" ref="AG39" si="74">N39</f>
        <v>0.14696790420848299</v>
      </c>
      <c r="AH39" s="8">
        <f t="shared" si="4"/>
        <v>1.0550795762839196</v>
      </c>
      <c r="AI39" s="8">
        <f t="shared" si="5"/>
        <v>1.2575644346061827</v>
      </c>
    </row>
    <row r="40" spans="1:35">
      <c r="B40" t="s">
        <v>12</v>
      </c>
      <c r="C40" s="8">
        <f>'1'!C40</f>
        <v>3.3775244729939899</v>
      </c>
      <c r="D40" s="8">
        <f>'2'!C40</f>
        <v>9.5587922681001505</v>
      </c>
      <c r="E40" s="8">
        <f>'3'!C40</f>
        <v>7.1939825001732904</v>
      </c>
      <c r="F40" s="8">
        <f>'4'!C40</f>
        <v>13.999287482361099</v>
      </c>
      <c r="G40" s="8">
        <f>'5'!C40</f>
        <v>4.9388468534828602</v>
      </c>
      <c r="H40" s="8">
        <f>'6'!C40</f>
        <v>3.6299314917582701</v>
      </c>
      <c r="I40" s="8">
        <f>'7'!C40</f>
        <v>15.4171536398421</v>
      </c>
      <c r="J40" s="8">
        <f>'8'!C40</f>
        <v>4.7161103257391197</v>
      </c>
      <c r="K40" s="8">
        <f>'9'!C40</f>
        <v>10.760705862111401</v>
      </c>
      <c r="L40">
        <f>'10'!C42</f>
        <v>-33.958432687603299</v>
      </c>
      <c r="M40" s="8">
        <f>'11'!C40</f>
        <v>15.6543355329579</v>
      </c>
      <c r="N40">
        <f>'12'!C40</f>
        <v>1.0765327163485701</v>
      </c>
      <c r="O40" s="11">
        <f t="shared" si="1"/>
        <v>4.6970642048554545</v>
      </c>
      <c r="P40" s="8">
        <f t="shared" ref="P40:P48" si="75">STDEV(C40:N40)</f>
        <v>13.137201474631839</v>
      </c>
      <c r="Q40" s="8"/>
      <c r="R40" s="8"/>
      <c r="S40" s="8"/>
      <c r="U40" t="s">
        <v>61</v>
      </c>
      <c r="V40">
        <f>C41</f>
        <v>-0.40954856545567198</v>
      </c>
      <c r="W40">
        <f t="shared" ref="W40:AE40" si="76">D41</f>
        <v>-2.0285826239290001</v>
      </c>
      <c r="X40">
        <f t="shared" si="76"/>
        <v>-0.73542061199688302</v>
      </c>
      <c r="Y40">
        <f t="shared" si="76"/>
        <v>-0.92787550151471099</v>
      </c>
      <c r="Z40">
        <f t="shared" si="76"/>
        <v>-0.42413681525777203</v>
      </c>
      <c r="AA40">
        <f t="shared" si="76"/>
        <v>-0.235223981887663</v>
      </c>
      <c r="AB40">
        <f t="shared" si="76"/>
        <v>-1.5390558682877</v>
      </c>
      <c r="AC40">
        <f t="shared" si="76"/>
        <v>-0.254231852037969</v>
      </c>
      <c r="AD40">
        <f t="shared" si="76"/>
        <v>-0.121128713025161</v>
      </c>
      <c r="AE40">
        <f t="shared" si="76"/>
        <v>-0.81824889825906499</v>
      </c>
      <c r="AF40">
        <f t="shared" ref="AF40" si="77">M41</f>
        <v>-0.34247456387162301</v>
      </c>
      <c r="AG40">
        <f t="shared" ref="AG40" si="78">N41</f>
        <v>-0.16254948158358301</v>
      </c>
      <c r="AH40" s="8">
        <f t="shared" si="4"/>
        <v>-0.66653978975890027</v>
      </c>
      <c r="AI40" s="8">
        <f t="shared" si="5"/>
        <v>0.59159523646965484</v>
      </c>
    </row>
    <row r="41" spans="1:35">
      <c r="A41" t="s">
        <v>20</v>
      </c>
      <c r="B41" t="s">
        <v>11</v>
      </c>
      <c r="C41" s="8">
        <f>'1'!C41</f>
        <v>-0.40954856545567198</v>
      </c>
      <c r="D41" s="8">
        <f>'2'!C41</f>
        <v>-2.0285826239290001</v>
      </c>
      <c r="E41" s="8">
        <f>'3'!C41</f>
        <v>-0.73542061199688302</v>
      </c>
      <c r="F41" s="8">
        <f>'4'!C41</f>
        <v>-0.92787550151471099</v>
      </c>
      <c r="G41" s="8">
        <f>'5'!C41</f>
        <v>-0.42413681525777203</v>
      </c>
      <c r="H41" s="8">
        <f>'6'!C41</f>
        <v>-0.235223981887663</v>
      </c>
      <c r="I41" s="8">
        <f>'7'!C41</f>
        <v>-1.5390558682877</v>
      </c>
      <c r="J41" s="8">
        <f>'8'!C41</f>
        <v>-0.254231852037969</v>
      </c>
      <c r="K41" s="8">
        <f>'9'!C41</f>
        <v>-0.121128713025161</v>
      </c>
      <c r="L41">
        <f>'10'!C43</f>
        <v>-0.81824889825906499</v>
      </c>
      <c r="M41" s="8">
        <f>'11'!C41</f>
        <v>-0.34247456387162301</v>
      </c>
      <c r="N41">
        <f>'12'!C41</f>
        <v>-0.16254948158358301</v>
      </c>
      <c r="O41" s="11">
        <f t="shared" si="1"/>
        <v>-0.66653978975890027</v>
      </c>
      <c r="P41" s="8">
        <f t="shared" si="75"/>
        <v>0.59159523646965484</v>
      </c>
      <c r="Q41" s="8"/>
      <c r="R41" s="8"/>
      <c r="S41" s="8"/>
      <c r="U41" t="s">
        <v>62</v>
      </c>
      <c r="V41">
        <f>C43</f>
        <v>29.082776852745901</v>
      </c>
      <c r="W41">
        <f t="shared" ref="W41:AE41" si="79">D43</f>
        <v>135.16155317587999</v>
      </c>
      <c r="X41">
        <f t="shared" si="79"/>
        <v>55.5778778533112</v>
      </c>
      <c r="Y41">
        <f t="shared" si="79"/>
        <v>68.241925677937104</v>
      </c>
      <c r="Z41">
        <f t="shared" si="79"/>
        <v>33.513156355485101</v>
      </c>
      <c r="AA41">
        <f t="shared" si="79"/>
        <v>21.058562952526898</v>
      </c>
      <c r="AB41">
        <f t="shared" si="79"/>
        <v>64.3068546118743</v>
      </c>
      <c r="AC41">
        <f t="shared" si="79"/>
        <v>41.364412955326898</v>
      </c>
      <c r="AD41">
        <f t="shared" si="79"/>
        <v>16.573275235530399</v>
      </c>
      <c r="AE41">
        <f t="shared" si="79"/>
        <v>27.785478037870501</v>
      </c>
      <c r="AF41">
        <f t="shared" ref="AF41" si="80">M43</f>
        <v>18.674345841082602</v>
      </c>
      <c r="AG41">
        <f t="shared" ref="AG41" si="81">N43</f>
        <v>11.0291400320483</v>
      </c>
      <c r="AH41" s="8">
        <f t="shared" si="4"/>
        <v>43.530779965134933</v>
      </c>
      <c r="AI41" s="8">
        <f t="shared" si="5"/>
        <v>34.445251601538772</v>
      </c>
    </row>
    <row r="42" spans="1:35">
      <c r="B42" t="s">
        <v>12</v>
      </c>
      <c r="C42" s="8">
        <f>'1'!C42</f>
        <v>-2.18872585020662</v>
      </c>
      <c r="D42" s="8">
        <f>'2'!C42</f>
        <v>-6.26299139751998</v>
      </c>
      <c r="E42" s="8">
        <f>'3'!C42</f>
        <v>-4.8826822519842201</v>
      </c>
      <c r="F42" s="8">
        <f>'4'!C42</f>
        <v>-6.8066532996223001</v>
      </c>
      <c r="G42" s="8">
        <f>'5'!C42</f>
        <v>-3.5150822794069598</v>
      </c>
      <c r="H42" s="8">
        <f>'6'!C42</f>
        <v>-3.1360062957583001</v>
      </c>
      <c r="I42" s="8">
        <f>'7'!C42</f>
        <v>-9.2443352381460802</v>
      </c>
      <c r="J42" s="8">
        <f>'8'!C42</f>
        <v>-3.1190518000827199</v>
      </c>
      <c r="K42" s="8">
        <f>'9'!C42</f>
        <v>-4.0422552995327603</v>
      </c>
      <c r="L42">
        <f>'10'!C44</f>
        <v>-19.098495468738101</v>
      </c>
      <c r="M42" s="8">
        <f>'11'!C42</f>
        <v>-6.3387254156923998</v>
      </c>
      <c r="N42">
        <f>'12'!C42</f>
        <v>-1.4182048299707799</v>
      </c>
      <c r="O42" s="11">
        <f t="shared" si="1"/>
        <v>-5.8377674522217688</v>
      </c>
      <c r="P42" s="8">
        <f t="shared" si="75"/>
        <v>4.7279825627409524</v>
      </c>
      <c r="Q42" s="8"/>
      <c r="R42" s="8"/>
      <c r="S42" s="8"/>
      <c r="U42" t="s">
        <v>24</v>
      </c>
      <c r="V42">
        <f>C45</f>
        <v>-52.842168447109302</v>
      </c>
      <c r="W42">
        <f t="shared" ref="W42:AE42" si="82">D45</f>
        <v>-236.98</v>
      </c>
      <c r="X42">
        <f t="shared" si="82"/>
        <v>-32.06</v>
      </c>
      <c r="Y42">
        <f t="shared" si="82"/>
        <v>-72.008425066533704</v>
      </c>
      <c r="Z42">
        <f t="shared" si="82"/>
        <v>-66.510000000000005</v>
      </c>
      <c r="AA42">
        <f t="shared" si="82"/>
        <v>-13.0792210174637</v>
      </c>
      <c r="AB42">
        <f t="shared" si="82"/>
        <v>-235.39</v>
      </c>
      <c r="AC42">
        <f t="shared" si="82"/>
        <v>-9.27</v>
      </c>
      <c r="AD42">
        <f t="shared" si="82"/>
        <v>10</v>
      </c>
      <c r="AE42">
        <f t="shared" si="82"/>
        <v>-142.69999999999999</v>
      </c>
      <c r="AF42">
        <f t="shared" ref="AF42" si="83">M45</f>
        <v>-12.653226736304701</v>
      </c>
      <c r="AG42">
        <f t="shared" ref="AG42" si="84">N45</f>
        <v>-27.437011868914801</v>
      </c>
      <c r="AH42" s="8">
        <f t="shared" si="4"/>
        <v>-74.24417109469384</v>
      </c>
      <c r="AI42" s="8">
        <f t="shared" si="5"/>
        <v>85.537723542867425</v>
      </c>
    </row>
    <row r="43" spans="1:35">
      <c r="A43" t="s">
        <v>16</v>
      </c>
      <c r="B43" t="s">
        <v>11</v>
      </c>
      <c r="C43" s="8">
        <f>'1'!C43</f>
        <v>29.082776852745901</v>
      </c>
      <c r="D43" s="8">
        <f>'2'!C43</f>
        <v>135.16155317587999</v>
      </c>
      <c r="E43" s="8">
        <f>'3'!C43</f>
        <v>55.5778778533112</v>
      </c>
      <c r="F43" s="8">
        <f>'4'!C43</f>
        <v>68.241925677937104</v>
      </c>
      <c r="G43" s="8">
        <f>'5'!C43</f>
        <v>33.513156355485101</v>
      </c>
      <c r="H43" s="8">
        <f>'6'!C43</f>
        <v>21.058562952526898</v>
      </c>
      <c r="I43" s="8">
        <f>'7'!C43</f>
        <v>64.3068546118743</v>
      </c>
      <c r="J43" s="8">
        <f>'8'!C43</f>
        <v>41.364412955326898</v>
      </c>
      <c r="K43" s="8">
        <f>'9'!C43</f>
        <v>16.573275235530399</v>
      </c>
      <c r="L43">
        <f>'10'!C45</f>
        <v>27.785478037870501</v>
      </c>
      <c r="M43" s="8">
        <f>'11'!C43</f>
        <v>18.674345841082602</v>
      </c>
      <c r="N43">
        <f>'12'!C43</f>
        <v>11.0291400320483</v>
      </c>
      <c r="O43" s="11">
        <f t="shared" si="1"/>
        <v>43.530779965134933</v>
      </c>
      <c r="P43" s="8">
        <f t="shared" si="75"/>
        <v>34.445251601538772</v>
      </c>
      <c r="Q43" s="8"/>
      <c r="R43" s="8"/>
      <c r="S43" s="8"/>
      <c r="T43" t="s">
        <v>12</v>
      </c>
      <c r="U43" t="s">
        <v>60</v>
      </c>
      <c r="V43">
        <f>C40</f>
        <v>3.3775244729939899</v>
      </c>
      <c r="W43">
        <f t="shared" ref="W43:AE43" si="85">D40</f>
        <v>9.5587922681001505</v>
      </c>
      <c r="X43">
        <f t="shared" si="85"/>
        <v>7.1939825001732904</v>
      </c>
      <c r="Y43">
        <f t="shared" si="85"/>
        <v>13.999287482361099</v>
      </c>
      <c r="Z43">
        <f t="shared" si="85"/>
        <v>4.9388468534828602</v>
      </c>
      <c r="AA43">
        <f t="shared" si="85"/>
        <v>3.6299314917582701</v>
      </c>
      <c r="AB43">
        <f t="shared" si="85"/>
        <v>15.4171536398421</v>
      </c>
      <c r="AC43">
        <f t="shared" si="85"/>
        <v>4.7161103257391197</v>
      </c>
      <c r="AD43">
        <f t="shared" si="85"/>
        <v>10.760705862111401</v>
      </c>
      <c r="AE43">
        <f t="shared" si="85"/>
        <v>-33.958432687603299</v>
      </c>
      <c r="AF43">
        <f t="shared" ref="AF43" si="86">M40</f>
        <v>15.6543355329579</v>
      </c>
      <c r="AG43">
        <f t="shared" ref="AG43" si="87">N40</f>
        <v>1.0765327163485701</v>
      </c>
      <c r="AH43" s="8">
        <f t="shared" si="4"/>
        <v>4.6970642048554545</v>
      </c>
      <c r="AI43" s="8">
        <f t="shared" si="5"/>
        <v>13.137201474631839</v>
      </c>
    </row>
    <row r="44" spans="1:35">
      <c r="B44" t="s">
        <v>12</v>
      </c>
      <c r="C44" s="8">
        <f>'1'!C44</f>
        <v>155.06270084958601</v>
      </c>
      <c r="D44" s="8">
        <f>'2'!C44</f>
        <v>348.43175314511501</v>
      </c>
      <c r="E44" s="8">
        <f>'3'!C44</f>
        <v>297.88790576394501</v>
      </c>
      <c r="F44" s="8">
        <f>'4'!C44</f>
        <v>304.57573421133401</v>
      </c>
      <c r="G44" s="8">
        <f>'5'!C44</f>
        <v>310.51981449129801</v>
      </c>
      <c r="H44" s="8">
        <f>'6'!C44</f>
        <v>297.82785495876999</v>
      </c>
      <c r="I44" s="8">
        <f>'7'!C44</f>
        <v>358.12302001864299</v>
      </c>
      <c r="J44" s="8">
        <f>'8'!C44</f>
        <v>182.48222757213099</v>
      </c>
      <c r="K44" s="8">
        <f>'9'!C44</f>
        <v>419.41868295397001</v>
      </c>
      <c r="L44">
        <f>'10'!C46</f>
        <v>1031.74987963739</v>
      </c>
      <c r="M44" s="8">
        <f>'11'!C44</f>
        <v>343.39247714683103</v>
      </c>
      <c r="N44">
        <f>'12'!C44</f>
        <v>106.35423220555001</v>
      </c>
      <c r="O44" s="11">
        <f t="shared" si="1"/>
        <v>346.31885691288022</v>
      </c>
      <c r="P44" s="8">
        <f t="shared" si="75"/>
        <v>234.3340683072534</v>
      </c>
      <c r="Q44" s="8"/>
      <c r="R44" s="8"/>
      <c r="S44" s="8"/>
      <c r="U44" t="s">
        <v>61</v>
      </c>
      <c r="V44">
        <f>C42</f>
        <v>-2.18872585020662</v>
      </c>
      <c r="W44">
        <f t="shared" ref="W44:AE44" si="88">D42</f>
        <v>-6.26299139751998</v>
      </c>
      <c r="X44">
        <f t="shared" si="88"/>
        <v>-4.8826822519842201</v>
      </c>
      <c r="Y44">
        <f t="shared" si="88"/>
        <v>-6.8066532996223001</v>
      </c>
      <c r="Z44">
        <f t="shared" si="88"/>
        <v>-3.5150822794069598</v>
      </c>
      <c r="AA44">
        <f t="shared" si="88"/>
        <v>-3.1360062957583001</v>
      </c>
      <c r="AB44">
        <f t="shared" si="88"/>
        <v>-9.2443352381460802</v>
      </c>
      <c r="AC44">
        <f t="shared" si="88"/>
        <v>-3.1190518000827199</v>
      </c>
      <c r="AD44">
        <f t="shared" si="88"/>
        <v>-4.0422552995327603</v>
      </c>
      <c r="AE44">
        <f t="shared" si="88"/>
        <v>-19.098495468738101</v>
      </c>
      <c r="AF44">
        <f t="shared" ref="AF44" si="89">M42</f>
        <v>-6.3387254156923998</v>
      </c>
      <c r="AG44">
        <f t="shared" ref="AG44" si="90">N42</f>
        <v>-1.4182048299707799</v>
      </c>
      <c r="AH44" s="8">
        <f t="shared" si="4"/>
        <v>-5.8377674522217688</v>
      </c>
      <c r="AI44" s="8">
        <f t="shared" si="5"/>
        <v>4.7279825627409524</v>
      </c>
    </row>
    <row r="45" spans="1:35">
      <c r="A45" t="s">
        <v>24</v>
      </c>
      <c r="B45" t="s">
        <v>11</v>
      </c>
      <c r="C45" s="8">
        <f>'1'!C45</f>
        <v>-52.842168447109302</v>
      </c>
      <c r="D45" s="8">
        <f>'2'!C45</f>
        <v>-236.98</v>
      </c>
      <c r="E45" s="8">
        <f>'3'!C45</f>
        <v>-32.06</v>
      </c>
      <c r="F45" s="8">
        <f>'4'!C45</f>
        <v>-72.008425066533704</v>
      </c>
      <c r="G45" s="8">
        <f>'5'!C45</f>
        <v>-66.510000000000005</v>
      </c>
      <c r="H45" s="8">
        <f>'6'!C45</f>
        <v>-13.0792210174637</v>
      </c>
      <c r="I45" s="8">
        <f>'7'!C45</f>
        <v>-235.39</v>
      </c>
      <c r="J45" s="8">
        <f>'8'!C45</f>
        <v>-9.27</v>
      </c>
      <c r="K45" s="8">
        <f>'9'!C45</f>
        <v>10</v>
      </c>
      <c r="L45">
        <f>'10'!C47</f>
        <v>-142.69999999999999</v>
      </c>
      <c r="M45" s="8">
        <f>'11'!C45</f>
        <v>-12.653226736304701</v>
      </c>
      <c r="N45">
        <f>'12'!C45</f>
        <v>-27.437011868914801</v>
      </c>
      <c r="O45" s="11">
        <f t="shared" si="1"/>
        <v>-74.24417109469384</v>
      </c>
      <c r="P45" s="8">
        <f t="shared" si="75"/>
        <v>85.537723542867425</v>
      </c>
      <c r="Q45" s="8"/>
      <c r="R45" s="8"/>
      <c r="S45" s="8"/>
      <c r="U45" t="s">
        <v>62</v>
      </c>
      <c r="V45">
        <f>C44</f>
        <v>155.06270084958601</v>
      </c>
      <c r="W45">
        <f t="shared" ref="W45:AE45" si="91">D44</f>
        <v>348.43175314511501</v>
      </c>
      <c r="X45">
        <f t="shared" si="91"/>
        <v>297.88790576394501</v>
      </c>
      <c r="Y45">
        <f t="shared" si="91"/>
        <v>304.57573421133401</v>
      </c>
      <c r="Z45">
        <f t="shared" si="91"/>
        <v>310.51981449129801</v>
      </c>
      <c r="AA45">
        <f t="shared" si="91"/>
        <v>297.82785495876999</v>
      </c>
      <c r="AB45">
        <f t="shared" si="91"/>
        <v>358.12302001864299</v>
      </c>
      <c r="AC45">
        <f t="shared" si="91"/>
        <v>182.48222757213099</v>
      </c>
      <c r="AD45">
        <f t="shared" si="91"/>
        <v>419.41868295397001</v>
      </c>
      <c r="AE45">
        <f t="shared" si="91"/>
        <v>1031.74987963739</v>
      </c>
      <c r="AF45">
        <f t="shared" ref="AF45" si="92">M44</f>
        <v>343.39247714683103</v>
      </c>
      <c r="AG45">
        <f t="shared" ref="AG45" si="93">N44</f>
        <v>106.35423220555001</v>
      </c>
      <c r="AH45" s="8">
        <f t="shared" si="4"/>
        <v>346.31885691288022</v>
      </c>
      <c r="AI45" s="8">
        <f t="shared" si="5"/>
        <v>234.3340683072534</v>
      </c>
    </row>
    <row r="46" spans="1:35">
      <c r="B46" t="s">
        <v>12</v>
      </c>
      <c r="C46" s="8">
        <f>'1'!C46</f>
        <v>-283.84699730165499</v>
      </c>
      <c r="D46" s="8">
        <f>'2'!C46</f>
        <v>-897.43</v>
      </c>
      <c r="E46" s="8">
        <f>'3'!C46</f>
        <v>-683.3</v>
      </c>
      <c r="F46" s="8">
        <f>'4'!C46</f>
        <v>-814.27373773133104</v>
      </c>
      <c r="G46" s="8">
        <f>'5'!C46</f>
        <v>-790.88</v>
      </c>
      <c r="H46" s="8">
        <f>'6'!C46</f>
        <v>-394.46711905545601</v>
      </c>
      <c r="I46" s="8">
        <f>'7'!C46</f>
        <v>292.26</v>
      </c>
      <c r="J46" s="8">
        <f>'8'!C46</f>
        <v>-518.28</v>
      </c>
      <c r="K46" s="8">
        <f>'9'!C46</f>
        <v>-234.53</v>
      </c>
      <c r="L46">
        <f>'10'!C48</f>
        <v>-2468.6999999999998</v>
      </c>
      <c r="M46" s="8">
        <f>'11'!C46</f>
        <v>-534.425039561267</v>
      </c>
      <c r="N46">
        <f>'12'!C46</f>
        <v>-252.99260307428199</v>
      </c>
      <c r="O46" s="11">
        <f t="shared" si="1"/>
        <v>-631.73879139366579</v>
      </c>
      <c r="P46" s="8">
        <f t="shared" si="75"/>
        <v>664.7616432399617</v>
      </c>
      <c r="Q46" s="8"/>
      <c r="R46" s="8"/>
      <c r="S46" s="8"/>
      <c r="U46" t="s">
        <v>24</v>
      </c>
      <c r="V46">
        <f>C46</f>
        <v>-283.84699730165499</v>
      </c>
      <c r="W46">
        <f t="shared" ref="W46:AE48" si="94">D46</f>
        <v>-897.43</v>
      </c>
      <c r="X46">
        <f t="shared" si="94"/>
        <v>-683.3</v>
      </c>
      <c r="Y46">
        <f t="shared" si="94"/>
        <v>-814.27373773133104</v>
      </c>
      <c r="Z46">
        <f t="shared" si="94"/>
        <v>-790.88</v>
      </c>
      <c r="AA46">
        <f t="shared" si="94"/>
        <v>-394.46711905545601</v>
      </c>
      <c r="AB46">
        <f t="shared" si="94"/>
        <v>292.26</v>
      </c>
      <c r="AC46">
        <f t="shared" si="94"/>
        <v>-518.28</v>
      </c>
      <c r="AD46">
        <f t="shared" si="94"/>
        <v>-234.53</v>
      </c>
      <c r="AE46">
        <f t="shared" si="94"/>
        <v>-2468.6999999999998</v>
      </c>
      <c r="AF46">
        <f t="shared" ref="AF46:AF48" si="95">M46</f>
        <v>-534.425039561267</v>
      </c>
      <c r="AG46">
        <f t="shared" ref="AG46:AG48" si="96">N46</f>
        <v>-252.99260307428199</v>
      </c>
      <c r="AH46" s="8">
        <f t="shared" si="4"/>
        <v>-631.73879139366579</v>
      </c>
      <c r="AI46" s="8">
        <f t="shared" si="5"/>
        <v>664.7616432399617</v>
      </c>
    </row>
    <row r="47" spans="1:35">
      <c r="A47" t="s">
        <v>27</v>
      </c>
      <c r="B47" t="s">
        <v>29</v>
      </c>
      <c r="C47" s="8">
        <f>'1'!C47</f>
        <v>-3.7498474216307497E-2</v>
      </c>
      <c r="D47" s="8">
        <f>'2'!C47</f>
        <v>7.0000000000000007E-2</v>
      </c>
      <c r="E47" s="8">
        <f>'3'!C47</f>
        <v>0.17</v>
      </c>
      <c r="F47" s="8">
        <f>'4'!C47</f>
        <v>0.19270771404322001</v>
      </c>
      <c r="G47" s="8">
        <f>'5'!C47</f>
        <v>0.06</v>
      </c>
      <c r="H47" s="8">
        <f>'6'!C47</f>
        <v>1.8153273571069599E-2</v>
      </c>
      <c r="I47" s="8">
        <f>'7'!C47</f>
        <v>0.05</v>
      </c>
      <c r="J47" s="8">
        <f>'8'!C47</f>
        <v>0.13</v>
      </c>
      <c r="K47" s="8">
        <f>'9'!C47</f>
        <v>-0.08</v>
      </c>
      <c r="L47">
        <f>'10'!C49</f>
        <v>0.11</v>
      </c>
      <c r="M47" s="8">
        <f>'11'!C47</f>
        <v>0.220017708122519</v>
      </c>
      <c r="N47">
        <f>'12'!C47</f>
        <v>6.3431873338390204E-2</v>
      </c>
      <c r="O47" s="11">
        <f t="shared" si="1"/>
        <v>8.056767457157428E-2</v>
      </c>
      <c r="P47" s="8">
        <f t="shared" si="75"/>
        <v>8.9802577495865912E-2</v>
      </c>
      <c r="Q47" s="8"/>
      <c r="R47" s="8"/>
      <c r="S47" s="8"/>
      <c r="T47" t="s">
        <v>27</v>
      </c>
      <c r="U47" t="s">
        <v>29</v>
      </c>
      <c r="V47" s="8">
        <f>C47</f>
        <v>-3.7498474216307497E-2</v>
      </c>
      <c r="W47" s="8">
        <f t="shared" si="94"/>
        <v>7.0000000000000007E-2</v>
      </c>
      <c r="X47" s="8">
        <f t="shared" si="94"/>
        <v>0.17</v>
      </c>
      <c r="Y47" s="8">
        <f t="shared" si="94"/>
        <v>0.19270771404322001</v>
      </c>
      <c r="Z47" s="8">
        <f t="shared" si="94"/>
        <v>0.06</v>
      </c>
      <c r="AA47" s="8">
        <f t="shared" si="94"/>
        <v>1.8153273571069599E-2</v>
      </c>
      <c r="AB47" s="8">
        <f t="shared" si="94"/>
        <v>0.05</v>
      </c>
      <c r="AC47" s="8">
        <f t="shared" si="94"/>
        <v>0.13</v>
      </c>
      <c r="AD47" s="8">
        <f t="shared" si="94"/>
        <v>-0.08</v>
      </c>
      <c r="AE47" s="8">
        <f t="shared" si="94"/>
        <v>0.11</v>
      </c>
      <c r="AF47" s="8">
        <f t="shared" si="95"/>
        <v>0.220017708122519</v>
      </c>
      <c r="AG47" s="8">
        <f t="shared" si="96"/>
        <v>6.3431873338390204E-2</v>
      </c>
      <c r="AH47" s="8">
        <f t="shared" si="4"/>
        <v>8.056767457157428E-2</v>
      </c>
      <c r="AI47" s="8">
        <f t="shared" si="5"/>
        <v>8.9802577495865912E-2</v>
      </c>
    </row>
    <row r="48" spans="1:35">
      <c r="B48" t="s">
        <v>28</v>
      </c>
      <c r="C48" s="8">
        <f>'1'!C48</f>
        <v>0.15265793388177301</v>
      </c>
      <c r="D48" s="8">
        <f>'2'!C48</f>
        <v>0.16</v>
      </c>
      <c r="E48" s="8">
        <f>'3'!C48</f>
        <v>0.11</v>
      </c>
      <c r="F48" s="8">
        <f>'4'!C48</f>
        <v>0.11300457202445401</v>
      </c>
      <c r="G48" s="8">
        <f>'5'!C48</f>
        <v>0.12</v>
      </c>
      <c r="H48" s="8">
        <f>'6'!C48</f>
        <v>0.15689602999479499</v>
      </c>
      <c r="I48" s="8">
        <f>'7'!C48</f>
        <v>0.11</v>
      </c>
      <c r="J48" s="8">
        <f>'8'!C48</f>
        <v>0.1</v>
      </c>
      <c r="K48" s="8">
        <f>'9'!C48</f>
        <v>0.14000000000000001</v>
      </c>
      <c r="L48">
        <f>'10'!C50</f>
        <v>0.12</v>
      </c>
      <c r="M48" s="8">
        <f>'11'!C48</f>
        <v>0.13242340517409201</v>
      </c>
      <c r="N48">
        <f>'12'!C48</f>
        <v>0.140247579500933</v>
      </c>
      <c r="O48" s="11">
        <f t="shared" si="1"/>
        <v>0.12960246004800394</v>
      </c>
      <c r="P48" s="8">
        <f t="shared" si="75"/>
        <v>2.0303632212999408E-2</v>
      </c>
      <c r="Q48" s="8"/>
      <c r="R48" s="8"/>
      <c r="S48" s="8"/>
      <c r="U48" t="s">
        <v>28</v>
      </c>
      <c r="V48" s="8">
        <f>C48</f>
        <v>0.15265793388177301</v>
      </c>
      <c r="W48" s="8">
        <f t="shared" si="94"/>
        <v>0.16</v>
      </c>
      <c r="X48" s="8">
        <f t="shared" si="94"/>
        <v>0.11</v>
      </c>
      <c r="Y48" s="8">
        <f t="shared" si="94"/>
        <v>0.11300457202445401</v>
      </c>
      <c r="Z48" s="8">
        <f t="shared" si="94"/>
        <v>0.12</v>
      </c>
      <c r="AA48" s="8">
        <f t="shared" si="94"/>
        <v>0.15689602999479499</v>
      </c>
      <c r="AB48" s="8">
        <f t="shared" si="94"/>
        <v>0.11</v>
      </c>
      <c r="AC48" s="8">
        <f t="shared" si="94"/>
        <v>0.1</v>
      </c>
      <c r="AD48" s="8">
        <f t="shared" si="94"/>
        <v>0.14000000000000001</v>
      </c>
      <c r="AE48" s="8">
        <f t="shared" si="94"/>
        <v>0.12</v>
      </c>
      <c r="AF48" s="8">
        <f t="shared" si="95"/>
        <v>0.13242340517409201</v>
      </c>
      <c r="AG48" s="8">
        <f t="shared" si="96"/>
        <v>0.140247579500933</v>
      </c>
      <c r="AH48" s="8">
        <f t="shared" si="4"/>
        <v>0.12960246004800394</v>
      </c>
      <c r="AI48" s="8">
        <f t="shared" si="5"/>
        <v>2.0303632212999408E-2</v>
      </c>
    </row>
    <row r="49" spans="3:10">
      <c r="C49" s="8"/>
      <c r="D49" s="8"/>
      <c r="F49" s="8"/>
      <c r="G49" s="8"/>
      <c r="I49" s="8"/>
      <c r="J49" s="8"/>
    </row>
    <row r="50" spans="3:10">
      <c r="C50" s="8"/>
      <c r="D50" s="8"/>
      <c r="F50" s="8"/>
      <c r="G50" s="8"/>
      <c r="I50" s="8"/>
      <c r="J50" s="8"/>
    </row>
  </sheetData>
  <mergeCells count="1">
    <mergeCell ref="B2:D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AP50"/>
  <sheetViews>
    <sheetView workbookViewId="0">
      <selection activeCell="O38" sqref="O38:Q38"/>
    </sheetView>
  </sheetViews>
  <sheetFormatPr defaultRowHeight="14.25"/>
  <cols>
    <col min="1" max="1" width="5.125" customWidth="1"/>
    <col min="3" max="14" width="9.875" bestFit="1" customWidth="1"/>
    <col min="15" max="17" width="9.875" style="35" customWidth="1"/>
    <col min="18" max="20" width="9.875" style="33" customWidth="1"/>
    <col min="23" max="32" width="10.25" bestFit="1" customWidth="1"/>
    <col min="33" max="34" width="10.25" customWidth="1"/>
    <col min="35" max="35" width="10.25" style="18" bestFit="1" customWidth="1"/>
  </cols>
  <sheetData>
    <row r="1" spans="1:42">
      <c r="E1" t="s">
        <v>64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 s="20">
        <v>10</v>
      </c>
      <c r="P1" s="20">
        <v>11</v>
      </c>
      <c r="Q1" s="20">
        <v>12</v>
      </c>
    </row>
    <row r="2" spans="1:42">
      <c r="B2" s="24" t="s">
        <v>7</v>
      </c>
      <c r="C2" s="24"/>
      <c r="D2" s="24"/>
      <c r="E2" t="s">
        <v>63</v>
      </c>
      <c r="F2">
        <v>185.9</v>
      </c>
      <c r="G2">
        <v>195.22</v>
      </c>
      <c r="H2">
        <v>196.2</v>
      </c>
      <c r="I2">
        <v>170.69</v>
      </c>
      <c r="J2">
        <v>137.34</v>
      </c>
      <c r="K2">
        <v>154.02000000000001</v>
      </c>
      <c r="L2">
        <v>261.93</v>
      </c>
      <c r="M2">
        <v>173.64</v>
      </c>
      <c r="N2">
        <v>141.26</v>
      </c>
      <c r="O2" s="20">
        <v>255.06</v>
      </c>
      <c r="P2" s="20">
        <v>213.85</v>
      </c>
      <c r="Q2" s="20">
        <v>174.62</v>
      </c>
    </row>
    <row r="3" spans="1:42">
      <c r="B3" s="24"/>
      <c r="C3" s="24"/>
      <c r="D3" s="24"/>
    </row>
    <row r="4" spans="1:42">
      <c r="B4" s="24"/>
      <c r="C4" s="24"/>
      <c r="D4" s="24"/>
    </row>
    <row r="5" spans="1:42">
      <c r="B5" s="25" t="s">
        <v>66</v>
      </c>
      <c r="C5" s="25"/>
      <c r="D5" s="25"/>
    </row>
    <row r="7" spans="1:42">
      <c r="A7" t="s">
        <v>13</v>
      </c>
    </row>
    <row r="9" spans="1:42" s="15" customFormat="1">
      <c r="A9" s="14" t="s">
        <v>14</v>
      </c>
      <c r="B9" s="14"/>
      <c r="C9" s="15">
        <v>1</v>
      </c>
      <c r="D9" s="15">
        <v>2</v>
      </c>
      <c r="E9" s="15">
        <v>3</v>
      </c>
      <c r="F9" s="15">
        <v>4</v>
      </c>
      <c r="G9" s="15">
        <v>5</v>
      </c>
      <c r="H9" s="15">
        <v>6</v>
      </c>
      <c r="I9" s="15">
        <v>7</v>
      </c>
      <c r="J9" s="15">
        <v>8</v>
      </c>
      <c r="K9" s="15">
        <v>9</v>
      </c>
      <c r="L9" s="15">
        <v>10</v>
      </c>
      <c r="M9" s="15">
        <v>11</v>
      </c>
      <c r="N9" s="15">
        <v>12</v>
      </c>
      <c r="O9" s="35" t="s">
        <v>70</v>
      </c>
      <c r="P9" s="35" t="s">
        <v>67</v>
      </c>
      <c r="Q9" s="35" t="s">
        <v>12</v>
      </c>
      <c r="R9" s="33"/>
      <c r="S9" s="33"/>
      <c r="T9" s="33"/>
      <c r="U9" s="16" t="s">
        <v>11</v>
      </c>
      <c r="W9" s="15">
        <v>1</v>
      </c>
      <c r="X9" s="15">
        <v>2</v>
      </c>
      <c r="Y9" s="15">
        <v>3</v>
      </c>
      <c r="Z9" s="15">
        <v>4</v>
      </c>
      <c r="AA9" s="15">
        <v>5</v>
      </c>
      <c r="AB9" s="15">
        <v>6</v>
      </c>
      <c r="AC9" s="15">
        <v>7</v>
      </c>
      <c r="AD9" s="15">
        <v>8</v>
      </c>
      <c r="AE9" s="15">
        <v>9</v>
      </c>
      <c r="AF9" s="15">
        <v>10</v>
      </c>
      <c r="AG9" s="15">
        <v>11</v>
      </c>
      <c r="AH9" s="15">
        <v>12</v>
      </c>
      <c r="AI9" s="19" t="s">
        <v>11</v>
      </c>
    </row>
    <row r="10" spans="1:42">
      <c r="A10" t="s">
        <v>15</v>
      </c>
      <c r="B10" t="s">
        <v>11</v>
      </c>
      <c r="C10" s="8">
        <f>'1'!C10/$F$2</f>
        <v>0.23302669827622863</v>
      </c>
      <c r="D10" s="8">
        <f>'2'!C10/$G$2</f>
        <v>0.30765290441553123</v>
      </c>
      <c r="E10" s="8">
        <f>'3'!C10/$H$2</f>
        <v>0.48185524974515809</v>
      </c>
      <c r="F10" s="8">
        <f>'4'!C10/$I$2</f>
        <v>0.26442090157516784</v>
      </c>
      <c r="G10" s="8">
        <f>'5'!C10/$J$2</f>
        <v>9.8878695208970441E-2</v>
      </c>
      <c r="H10" s="8">
        <f>'6'!C10/$K$2</f>
        <v>0.1539930490462823</v>
      </c>
      <c r="I10" s="8">
        <f>'7'!C10/$L$2</f>
        <v>0.22345664872294124</v>
      </c>
      <c r="J10" s="8">
        <f>'8'!C10/$M$2</f>
        <v>0.49976963833218158</v>
      </c>
      <c r="K10" s="8">
        <f>'9'!C10/$N$2</f>
        <v>0.31466798810703672</v>
      </c>
      <c r="L10" s="23">
        <f>'10'!C10/$O$2</f>
        <v>0.28330588881047597</v>
      </c>
      <c r="M10" s="8">
        <f>'11'!C10/$P$2</f>
        <v>0.23646141616858873</v>
      </c>
      <c r="N10" s="8">
        <f>'12'!C10/$Q$2</f>
        <v>0.30321937707749397</v>
      </c>
      <c r="O10" s="36">
        <f>AVERAGE(C10:N10)</f>
        <v>0.28339237129050471</v>
      </c>
      <c r="P10" s="36">
        <f>STDEV(C10:N10)</f>
        <v>0.11585547244793283</v>
      </c>
      <c r="Q10" s="36">
        <f>MAX(C10:N10)</f>
        <v>0.49976963833218158</v>
      </c>
      <c r="R10" s="34"/>
      <c r="S10" s="34"/>
      <c r="T10" s="34"/>
      <c r="V10" s="5" t="s">
        <v>15</v>
      </c>
      <c r="W10" s="8">
        <f>C10</f>
        <v>0.23302669827622863</v>
      </c>
      <c r="X10" s="8">
        <f t="shared" ref="X10:AF10" si="0">D10</f>
        <v>0.30765290441553123</v>
      </c>
      <c r="Y10" s="8">
        <f t="shared" si="0"/>
        <v>0.48185524974515809</v>
      </c>
      <c r="Z10" s="8">
        <f t="shared" si="0"/>
        <v>0.26442090157516784</v>
      </c>
      <c r="AA10" s="8">
        <f t="shared" si="0"/>
        <v>9.8878695208970441E-2</v>
      </c>
      <c r="AB10" s="8">
        <f t="shared" si="0"/>
        <v>0.1539930490462823</v>
      </c>
      <c r="AC10" s="8">
        <f t="shared" si="0"/>
        <v>0.22345664872294124</v>
      </c>
      <c r="AD10" s="8">
        <f t="shared" si="0"/>
        <v>0.49976963833218158</v>
      </c>
      <c r="AE10" s="8">
        <f t="shared" si="0"/>
        <v>0.31466798810703672</v>
      </c>
      <c r="AF10" s="8">
        <f t="shared" si="0"/>
        <v>0.28330588881047597</v>
      </c>
      <c r="AG10" s="8">
        <f t="shared" ref="AG10" si="1">M10</f>
        <v>0.23646141616858873</v>
      </c>
      <c r="AH10" s="8">
        <f t="shared" ref="AH10" si="2">N10</f>
        <v>0.30321937707749397</v>
      </c>
      <c r="AI10" s="18">
        <f>AVERAGE(W10:AH10)</f>
        <v>0.28339237129050471</v>
      </c>
      <c r="AK10" s="8"/>
      <c r="AL10" s="8"/>
      <c r="AM10" s="8"/>
      <c r="AN10" s="8"/>
      <c r="AO10" s="8"/>
      <c r="AP10" s="8"/>
    </row>
    <row r="11" spans="1:42">
      <c r="B11" t="s">
        <v>12</v>
      </c>
      <c r="C11" s="8">
        <f>'1'!C11/$F$2</f>
        <v>0.55304482520218401</v>
      </c>
      <c r="D11" s="8">
        <f>'2'!C11/$G$2</f>
        <v>0.54681897346583341</v>
      </c>
      <c r="E11" s="8">
        <f>'3'!C11/$H$2</f>
        <v>0.73425076452599392</v>
      </c>
      <c r="F11" s="8">
        <f>'4'!C11/$I$2</f>
        <v>0.77958896177080661</v>
      </c>
      <c r="G11" s="8">
        <f>'5'!C11/$J$2</f>
        <v>0.48587447211300422</v>
      </c>
      <c r="H11" s="8">
        <f>'6'!C11/$K$2</f>
        <v>0.86495904684507852</v>
      </c>
      <c r="I11" s="8">
        <f>'7'!C11/$L$2</f>
        <v>0.89668995533157714</v>
      </c>
      <c r="J11" s="8">
        <f>'8'!C11/$M$2</f>
        <v>1.150023036166782</v>
      </c>
      <c r="K11" s="8">
        <f>'9'!C11/$N$2</f>
        <v>1.1282033130397848</v>
      </c>
      <c r="L11" s="23">
        <f>'10'!C11/$O$2</f>
        <v>1.274876499647142</v>
      </c>
      <c r="M11" s="8">
        <f>'11'!C11/$P$2</f>
        <v>0.52911774530493805</v>
      </c>
      <c r="N11" s="8">
        <f>'12'!C11/$Q$2</f>
        <v>0.53022899820552338</v>
      </c>
      <c r="O11" s="36">
        <f t="shared" ref="O11:O48" si="3">AVERAGE(C11:N11)</f>
        <v>0.78947304930155404</v>
      </c>
      <c r="P11" s="36">
        <f t="shared" ref="P11:P48" si="4">STDEV(C11:N11)</f>
        <v>0.27677288933565297</v>
      </c>
      <c r="Q11" s="36">
        <f>MAX(C11:N11)</f>
        <v>1.274876499647142</v>
      </c>
      <c r="R11" s="34"/>
      <c r="S11" s="34"/>
      <c r="T11" s="34"/>
      <c r="V11" s="5" t="s">
        <v>16</v>
      </c>
      <c r="W11" s="8">
        <f>C12</f>
        <v>0.13315534036088003</v>
      </c>
      <c r="X11" s="8">
        <f t="shared" ref="X11:AF11" si="5">D12</f>
        <v>-0.15223850015367277</v>
      </c>
      <c r="Y11" s="8">
        <f t="shared" si="5"/>
        <v>-1.0350662589194701</v>
      </c>
      <c r="Z11" s="8">
        <f t="shared" si="5"/>
        <v>-0.79496382049502023</v>
      </c>
      <c r="AA11" s="8">
        <f t="shared" si="5"/>
        <v>-0.18974807048201542</v>
      </c>
      <c r="AB11" s="8">
        <f t="shared" si="5"/>
        <v>-1.7525468657223087E-3</v>
      </c>
      <c r="AC11" s="8">
        <f t="shared" si="5"/>
        <v>-0.102164700492498</v>
      </c>
      <c r="AD11" s="8">
        <f t="shared" si="5"/>
        <v>-0.71538815941027423</v>
      </c>
      <c r="AE11" s="8">
        <f t="shared" si="5"/>
        <v>-1.4413138892821749</v>
      </c>
      <c r="AF11" s="8">
        <f t="shared" si="5"/>
        <v>-0.94809064533835175</v>
      </c>
      <c r="AG11" s="8">
        <f t="shared" ref="AG11" si="6">M12</f>
        <v>-0.72921453496276367</v>
      </c>
      <c r="AH11" s="8">
        <f t="shared" ref="AH11" si="7">N12</f>
        <v>-0.35464297787428067</v>
      </c>
      <c r="AI11" s="18">
        <f t="shared" ref="AI11:AI47" si="8">AVERAGE(W11:AH11)</f>
        <v>-0.52761906365961364</v>
      </c>
      <c r="AK11" s="8"/>
      <c r="AL11" s="8"/>
      <c r="AM11" s="8"/>
      <c r="AN11" s="8"/>
      <c r="AO11" s="8"/>
      <c r="AP11" s="8"/>
    </row>
    <row r="12" spans="1:42">
      <c r="A12" t="s">
        <v>16</v>
      </c>
      <c r="B12" t="s">
        <v>11</v>
      </c>
      <c r="C12" s="8">
        <f>'1'!C12/$F$2</f>
        <v>0.13315534036088003</v>
      </c>
      <c r="D12" s="8">
        <f>'2'!C12/$G$2</f>
        <v>-0.15223850015367277</v>
      </c>
      <c r="E12" s="8">
        <f>'3'!C12/$H$2</f>
        <v>-1.0350662589194701</v>
      </c>
      <c r="F12" s="8">
        <f>'4'!C12/$I$2</f>
        <v>-0.79496382049502023</v>
      </c>
      <c r="G12" s="8">
        <f>'5'!C12/$J$2</f>
        <v>-0.18974807048201542</v>
      </c>
      <c r="H12" s="8">
        <f>'6'!C12/$K$2</f>
        <v>-1.7525468657223087E-3</v>
      </c>
      <c r="I12" s="8">
        <f>'7'!C12/$L$2</f>
        <v>-0.102164700492498</v>
      </c>
      <c r="J12" s="8">
        <f>'8'!C12/$M$2</f>
        <v>-0.71538815941027423</v>
      </c>
      <c r="K12" s="8">
        <f>'9'!C12/$N$2</f>
        <v>-1.4413138892821749</v>
      </c>
      <c r="L12" s="23">
        <f>'10'!C12/$O$2</f>
        <v>-0.94809064533835175</v>
      </c>
      <c r="M12" s="8">
        <f>'11'!C12/$P$2</f>
        <v>-0.72921453496276367</v>
      </c>
      <c r="N12" s="8">
        <f>'12'!C12/$Q$2</f>
        <v>-0.35464297787428067</v>
      </c>
      <c r="O12" s="36">
        <f t="shared" si="3"/>
        <v>-0.52761906365961364</v>
      </c>
      <c r="P12" s="36">
        <f t="shared" si="4"/>
        <v>0.48576709262925616</v>
      </c>
      <c r="Q12" s="36">
        <f>MAX(C12:N12)</f>
        <v>0.13315534036088003</v>
      </c>
      <c r="R12" s="34"/>
      <c r="S12" s="34"/>
      <c r="T12" s="34"/>
      <c r="V12" s="5" t="s">
        <v>17</v>
      </c>
      <c r="W12" s="8">
        <f>C14</f>
        <v>-0.13330803433617858</v>
      </c>
      <c r="X12" s="8">
        <f t="shared" ref="X12:AF12" si="9">D14</f>
        <v>-0.13810060444626576</v>
      </c>
      <c r="Y12" s="8">
        <f t="shared" si="9"/>
        <v>-0.18710499490316004</v>
      </c>
      <c r="Z12" s="8">
        <f t="shared" si="9"/>
        <v>-1.8466926821266567E-2</v>
      </c>
      <c r="AA12" s="8">
        <f t="shared" si="9"/>
        <v>-2.3445463812436292E-2</v>
      </c>
      <c r="AB12" s="8">
        <f t="shared" si="9"/>
        <v>-0.20078311459660303</v>
      </c>
      <c r="AC12" s="8">
        <f t="shared" si="9"/>
        <v>0.11380903294773412</v>
      </c>
      <c r="AD12" s="8">
        <f t="shared" si="9"/>
        <v>-0.27816171389080857</v>
      </c>
      <c r="AE12" s="8">
        <f t="shared" si="9"/>
        <v>-0.2067818207560527</v>
      </c>
      <c r="AF12" s="8">
        <f t="shared" si="9"/>
        <v>-0.20497137928330589</v>
      </c>
      <c r="AG12" s="8">
        <f t="shared" ref="AG12" si="10">M14</f>
        <v>-0.11424211228355249</v>
      </c>
      <c r="AH12" s="8">
        <f t="shared" ref="AH12" si="11">N14</f>
        <v>-0.13403985443625929</v>
      </c>
      <c r="AI12" s="18">
        <f t="shared" si="8"/>
        <v>-0.12713308221817959</v>
      </c>
      <c r="AK12" s="8"/>
      <c r="AL12" s="8"/>
      <c r="AM12" s="8"/>
      <c r="AN12" s="8"/>
      <c r="AO12" s="8"/>
      <c r="AP12" s="8"/>
    </row>
    <row r="13" spans="1:42">
      <c r="B13" t="s">
        <v>12</v>
      </c>
      <c r="C13" s="8">
        <f>'1'!C13/$F$2</f>
        <v>0.65090089646654647</v>
      </c>
      <c r="D13" s="8">
        <f>'2'!C13/$G$2</f>
        <v>-0.70233582624731083</v>
      </c>
      <c r="E13" s="8">
        <f>'3'!C13/$H$2</f>
        <v>-1.7912334352701327</v>
      </c>
      <c r="F13" s="8">
        <f>'4'!C13/$I$2</f>
        <v>-1.4918889189383502</v>
      </c>
      <c r="G13" s="8">
        <f>'5'!C13/$J$2</f>
        <v>-0.92136304062909569</v>
      </c>
      <c r="H13" s="8">
        <f>'6'!C13/$K$2</f>
        <v>-1.3074276910531295</v>
      </c>
      <c r="I13" s="8">
        <f>'7'!C13/$L$2</f>
        <v>1.3658611079295995</v>
      </c>
      <c r="J13" s="8">
        <f>'8'!C13/$M$2</f>
        <v>0.19367657221838289</v>
      </c>
      <c r="K13" s="8">
        <f>'9'!C13/$N$2</f>
        <v>-2.4025909670111849</v>
      </c>
      <c r="L13" s="23">
        <f>'10'!C13/$O$2</f>
        <v>-2.8446247941660783</v>
      </c>
      <c r="M13" s="8">
        <f>'11'!C13/$P$2</f>
        <v>-1.7946196834315129</v>
      </c>
      <c r="N13" s="8">
        <f>'12'!C13/$Q$2</f>
        <v>-0.89073651360873896</v>
      </c>
      <c r="O13" s="36">
        <f t="shared" si="3"/>
        <v>-0.99469852447841711</v>
      </c>
      <c r="P13" s="36">
        <f t="shared" si="4"/>
        <v>1.236485658508611</v>
      </c>
      <c r="Q13" s="36">
        <f>MAX(C13:N13)</f>
        <v>1.3658611079295995</v>
      </c>
      <c r="R13" s="34"/>
      <c r="S13" s="34"/>
      <c r="T13" s="34"/>
      <c r="V13" s="5" t="s">
        <v>18</v>
      </c>
      <c r="W13" s="8">
        <f>C16</f>
        <v>1.251134272137972E-2</v>
      </c>
      <c r="X13" s="8">
        <f t="shared" ref="X13:AF13" si="12">D16</f>
        <v>4.5435764164514322E-2</v>
      </c>
      <c r="Y13" s="8">
        <f t="shared" si="12"/>
        <v>7.98925519472415E-2</v>
      </c>
      <c r="Z13" s="8">
        <f t="shared" si="12"/>
        <v>5.2727675588822014E-2</v>
      </c>
      <c r="AA13" s="8">
        <f t="shared" si="12"/>
        <v>1.3284942560943338E-2</v>
      </c>
      <c r="AB13" s="8">
        <f t="shared" si="12"/>
        <v>1.5238782160928126E-2</v>
      </c>
      <c r="AC13" s="8">
        <f t="shared" si="12"/>
        <v>3.0118250506117845E-2</v>
      </c>
      <c r="AD13" s="8">
        <f t="shared" si="12"/>
        <v>4.9171439182872437E-2</v>
      </c>
      <c r="AE13" s="8">
        <f t="shared" si="12"/>
        <v>0.10019877538805558</v>
      </c>
      <c r="AF13" s="8">
        <f t="shared" si="12"/>
        <v>7.7842566553757556E-2</v>
      </c>
      <c r="AG13" s="8">
        <f t="shared" ref="AG13" si="13">M16</f>
        <v>5.2696483301209726E-2</v>
      </c>
      <c r="AH13" s="8">
        <f t="shared" ref="AH13" si="14">N16</f>
        <v>3.2538405652103364E-2</v>
      </c>
      <c r="AI13" s="18">
        <f t="shared" si="8"/>
        <v>4.6804748310662135E-2</v>
      </c>
      <c r="AK13" s="8"/>
      <c r="AL13" s="8"/>
      <c r="AM13" s="8"/>
      <c r="AN13" s="8"/>
      <c r="AO13" s="8"/>
      <c r="AP13" s="8"/>
    </row>
    <row r="14" spans="1:42">
      <c r="A14" t="s">
        <v>17</v>
      </c>
      <c r="B14" t="s">
        <v>11</v>
      </c>
      <c r="C14" s="8">
        <f>'1'!C14/$F$2</f>
        <v>-0.13330803433617858</v>
      </c>
      <c r="D14" s="8">
        <f>'2'!C14/$G$2</f>
        <v>-0.13810060444626576</v>
      </c>
      <c r="E14" s="8">
        <f>'3'!C14/$H$2</f>
        <v>-0.18710499490316004</v>
      </c>
      <c r="F14" s="8">
        <f>'4'!C14/$I$2</f>
        <v>-1.8466926821266567E-2</v>
      </c>
      <c r="G14" s="8">
        <f>'5'!C14/$J$2</f>
        <v>-2.3445463812436292E-2</v>
      </c>
      <c r="H14" s="8">
        <f>'6'!C14/$K$2</f>
        <v>-0.20078311459660303</v>
      </c>
      <c r="I14" s="8">
        <f>'7'!C14/$L$2</f>
        <v>0.11380903294773412</v>
      </c>
      <c r="J14" s="8">
        <f>'8'!C14/$M$2</f>
        <v>-0.27816171389080857</v>
      </c>
      <c r="K14" s="8">
        <f>'9'!C14/$N$2</f>
        <v>-0.2067818207560527</v>
      </c>
      <c r="L14" s="23">
        <f>'10'!C14/$O$2</f>
        <v>-0.20497137928330589</v>
      </c>
      <c r="M14" s="8">
        <f>'11'!C14/$P$2</f>
        <v>-0.11424211228355249</v>
      </c>
      <c r="N14" s="8">
        <f>'12'!C14/$Q$2</f>
        <v>-0.13403985443625929</v>
      </c>
      <c r="O14" s="36">
        <f t="shared" si="3"/>
        <v>-0.12713308221817959</v>
      </c>
      <c r="P14" s="36">
        <f t="shared" si="4"/>
        <v>0.10669335107163819</v>
      </c>
      <c r="Q14" s="36">
        <f>MAX(C14:N14)</f>
        <v>0.11380903294773412</v>
      </c>
      <c r="R14" s="34"/>
      <c r="S14" s="34"/>
      <c r="T14" s="34"/>
      <c r="V14" s="5" t="s">
        <v>19</v>
      </c>
      <c r="W14" s="8">
        <f>C18</f>
        <v>-8.7943846173629374E-3</v>
      </c>
      <c r="X14" s="8">
        <f t="shared" ref="X14:AF14" si="15">D18</f>
        <v>-1.7108902776354882E-2</v>
      </c>
      <c r="Y14" s="8">
        <f t="shared" si="15"/>
        <v>3.2619775739041795E-3</v>
      </c>
      <c r="Z14" s="8">
        <f t="shared" si="15"/>
        <v>2.0036062940192627E-3</v>
      </c>
      <c r="AA14" s="8">
        <f t="shared" si="15"/>
        <v>6.5530799475753605E-4</v>
      </c>
      <c r="AB14" s="8">
        <f t="shared" si="15"/>
        <v>9.6151002291286198E-4</v>
      </c>
      <c r="AC14" s="8">
        <f t="shared" si="15"/>
        <v>-2.0387126331462602E-2</v>
      </c>
      <c r="AD14" s="8">
        <f t="shared" si="15"/>
        <v>2.7692265659771649E-3</v>
      </c>
      <c r="AE14" s="8">
        <f t="shared" si="15"/>
        <v>4.601444145547218E-3</v>
      </c>
      <c r="AF14" s="8">
        <f t="shared" si="15"/>
        <v>3.4501685877832665E-3</v>
      </c>
      <c r="AG14" s="8">
        <f t="shared" ref="AG14" si="16">M18</f>
        <v>2.2308710614597897E-3</v>
      </c>
      <c r="AH14" s="8">
        <f t="shared" ref="AH14" si="17">N18</f>
        <v>1.3854315900217557E-3</v>
      </c>
      <c r="AI14" s="18">
        <f t="shared" si="8"/>
        <v>-2.0809058240664484E-3</v>
      </c>
      <c r="AK14" s="8"/>
      <c r="AL14" s="8"/>
      <c r="AM14" s="8"/>
      <c r="AN14" s="8"/>
      <c r="AO14" s="8"/>
      <c r="AP14" s="8"/>
    </row>
    <row r="15" spans="1:42">
      <c r="B15" t="s">
        <v>12</v>
      </c>
      <c r="C15" s="8">
        <f>'1'!C15/$F$2</f>
        <v>-0.73142689673157613</v>
      </c>
      <c r="D15" s="8">
        <f>'2'!C15/$G$2</f>
        <v>-0.57868046306730869</v>
      </c>
      <c r="E15" s="8">
        <f>'3'!C15/$H$2</f>
        <v>-0.45530071355759433</v>
      </c>
      <c r="F15" s="8">
        <f>'4'!C15/$I$2</f>
        <v>-0.92100981332311216</v>
      </c>
      <c r="G15" s="8">
        <f>'5'!C15/$J$2</f>
        <v>-0.55016746759866031</v>
      </c>
      <c r="H15" s="8">
        <f>'6'!C15/$K$2</f>
        <v>-0.89617940515211658</v>
      </c>
      <c r="I15" s="8">
        <f>'7'!C15/$L$2</f>
        <v>0.65704577558889776</v>
      </c>
      <c r="J15" s="8">
        <f>'8'!C15/$M$2</f>
        <v>-1.1774360746371804</v>
      </c>
      <c r="K15" s="8">
        <f>'9'!C15/$N$2</f>
        <v>-1.3276228231629619</v>
      </c>
      <c r="L15" s="23">
        <f>'10'!C15/$O$2</f>
        <v>-1.7976162471575317</v>
      </c>
      <c r="M15" s="8">
        <f>'11'!C15/$P$2</f>
        <v>-1.3962213738404863</v>
      </c>
      <c r="N15" s="8">
        <f>'12'!C15/$Q$2</f>
        <v>-0.50390831092410149</v>
      </c>
      <c r="O15" s="36">
        <f t="shared" si="3"/>
        <v>-0.80654365113031101</v>
      </c>
      <c r="P15" s="36">
        <f t="shared" si="4"/>
        <v>0.62088742489883875</v>
      </c>
      <c r="Q15" s="36">
        <f>MIN(C15:N15)</f>
        <v>-1.7976162471575317</v>
      </c>
      <c r="R15" s="34"/>
      <c r="S15" s="34"/>
      <c r="T15" s="34"/>
      <c r="V15" s="5" t="s">
        <v>20</v>
      </c>
      <c r="W15" s="8">
        <f>C20</f>
        <v>-4.1676199662330172E-3</v>
      </c>
      <c r="X15" s="8">
        <f t="shared" ref="X15:AF15" si="18">D20</f>
        <v>3.0375986067001332E-2</v>
      </c>
      <c r="Y15" s="8">
        <f t="shared" si="18"/>
        <v>7.16106014271152E-2</v>
      </c>
      <c r="Z15" s="8">
        <f t="shared" si="18"/>
        <v>4.297221878223452E-2</v>
      </c>
      <c r="AA15" s="8">
        <f t="shared" si="18"/>
        <v>3.3493519732051844E-3</v>
      </c>
      <c r="AB15" s="8">
        <f t="shared" si="18"/>
        <v>-3.5762620420558759E-3</v>
      </c>
      <c r="AC15" s="8">
        <f t="shared" si="18"/>
        <v>2.6381094185469401E-2</v>
      </c>
      <c r="AD15" s="8">
        <f t="shared" si="18"/>
        <v>6.4558857406127629E-2</v>
      </c>
      <c r="AE15" s="8">
        <f t="shared" si="18"/>
        <v>9.2170465807730431E-2</v>
      </c>
      <c r="AF15" s="8">
        <f t="shared" si="18"/>
        <v>6.7520744348858033E-2</v>
      </c>
      <c r="AG15" s="8">
        <f t="shared" ref="AG15" si="19">M20</f>
        <v>4.5811000845518361E-2</v>
      </c>
      <c r="AH15" s="8">
        <f t="shared" ref="AH15" si="20">N20</f>
        <v>1.6041559663061734E-2</v>
      </c>
      <c r="AI15" s="18">
        <f t="shared" si="8"/>
        <v>3.7753999874836082E-2</v>
      </c>
      <c r="AK15" s="8"/>
      <c r="AL15" s="8"/>
      <c r="AM15" s="8"/>
      <c r="AN15" s="8"/>
      <c r="AO15" s="8"/>
      <c r="AP15" s="8"/>
    </row>
    <row r="16" spans="1:42">
      <c r="A16" t="s">
        <v>18</v>
      </c>
      <c r="B16" t="s">
        <v>11</v>
      </c>
      <c r="C16" s="8">
        <f>'1'!C16/$F$2</f>
        <v>1.251134272137972E-2</v>
      </c>
      <c r="D16" s="8">
        <f>'2'!C16/$G$2</f>
        <v>4.5435764164514322E-2</v>
      </c>
      <c r="E16" s="8">
        <f>'3'!C16/$H$2</f>
        <v>7.98925519472415E-2</v>
      </c>
      <c r="F16" s="8">
        <f>'4'!C16/$I$2</f>
        <v>5.2727675588822014E-2</v>
      </c>
      <c r="G16" s="8">
        <f>'5'!C16/$J$2</f>
        <v>1.3284942560943338E-2</v>
      </c>
      <c r="H16" s="8">
        <f>'6'!C16/$K$2</f>
        <v>1.5238782160928126E-2</v>
      </c>
      <c r="I16" s="8">
        <f>'7'!C16/$L$2</f>
        <v>3.0118250506117845E-2</v>
      </c>
      <c r="J16" s="8">
        <f>'8'!C16/$M$2</f>
        <v>4.9171439182872437E-2</v>
      </c>
      <c r="K16" s="8">
        <f>'9'!C16/$N$2</f>
        <v>0.10019877538805558</v>
      </c>
      <c r="L16" s="23">
        <f>'10'!C16/$O$2</f>
        <v>7.7842566553757556E-2</v>
      </c>
      <c r="M16" s="8">
        <f>'11'!C16/$P$2</f>
        <v>5.2696483301209726E-2</v>
      </c>
      <c r="N16" s="8">
        <f>'12'!C16/$Q$2</f>
        <v>3.2538405652103364E-2</v>
      </c>
      <c r="O16" s="36">
        <f t="shared" si="3"/>
        <v>4.6804748310662135E-2</v>
      </c>
      <c r="P16" s="36">
        <f t="shared" si="4"/>
        <v>2.8226894002887058E-2</v>
      </c>
      <c r="Q16" s="36">
        <f t="shared" ref="Q16:Q48" si="21">MAX(C16:N16)</f>
        <v>0.10019877538805558</v>
      </c>
      <c r="R16" s="34"/>
      <c r="S16" s="34"/>
      <c r="T16" s="34"/>
      <c r="U16" s="5" t="s">
        <v>12</v>
      </c>
      <c r="AK16" s="8"/>
      <c r="AL16" s="8"/>
      <c r="AM16" s="8"/>
      <c r="AN16" s="8"/>
      <c r="AO16" s="8"/>
      <c r="AP16" s="8"/>
    </row>
    <row r="17" spans="1:42">
      <c r="B17" t="s">
        <v>12</v>
      </c>
      <c r="C17" s="8">
        <f>'1'!C17/$F$2</f>
        <v>8.4785311497787522E-2</v>
      </c>
      <c r="D17" s="8">
        <f>'2'!C17/$G$2</f>
        <v>9.8271229923193842E-2</v>
      </c>
      <c r="E17" s="8">
        <f>'3'!C17/$H$2</f>
        <v>0.12220631699735628</v>
      </c>
      <c r="F17" s="8">
        <f>'4'!C17/$I$2</f>
        <v>0.13125274889803035</v>
      </c>
      <c r="G17" s="8">
        <f>'5'!C17/$J$2</f>
        <v>5.6837218060763729E-2</v>
      </c>
      <c r="H17" s="8">
        <f>'6'!C17/$K$2</f>
        <v>0.1345656623654389</v>
      </c>
      <c r="I17" s="8">
        <f>'7'!C17/$L$2</f>
        <v>0.13853232919153702</v>
      </c>
      <c r="J17" s="8">
        <f>'8'!C17/$M$2</f>
        <v>0.17739526279119622</v>
      </c>
      <c r="K17" s="8">
        <f>'9'!C17/$N$2</f>
        <v>0.19196362147678878</v>
      </c>
      <c r="L17" s="23">
        <f>'10'!C17/$O$2</f>
        <v>0.27920620441766059</v>
      </c>
      <c r="M17" s="8">
        <f>'11'!C17/$P$2</f>
        <v>0.15437358922910172</v>
      </c>
      <c r="N17" s="8">
        <f>'12'!C17/$Q$2</f>
        <v>5.7290669342134927E-2</v>
      </c>
      <c r="O17" s="36">
        <f t="shared" si="3"/>
        <v>0.13555668034924914</v>
      </c>
      <c r="P17" s="36">
        <f t="shared" si="4"/>
        <v>6.2098399462401151E-2</v>
      </c>
      <c r="Q17" s="36">
        <f t="shared" si="21"/>
        <v>0.27920620441766059</v>
      </c>
      <c r="R17" s="34"/>
      <c r="S17" s="34"/>
      <c r="T17" s="34"/>
      <c r="U17" s="5"/>
      <c r="V17" s="5" t="s">
        <v>15</v>
      </c>
      <c r="W17" s="8">
        <f>C11</f>
        <v>0.55304482520218401</v>
      </c>
      <c r="X17" s="8">
        <f t="shared" ref="X17:AF17" si="22">D11</f>
        <v>0.54681897346583341</v>
      </c>
      <c r="Y17" s="8">
        <f t="shared" si="22"/>
        <v>0.73425076452599392</v>
      </c>
      <c r="Z17" s="8">
        <f t="shared" si="22"/>
        <v>0.77958896177080661</v>
      </c>
      <c r="AA17" s="8">
        <f t="shared" si="22"/>
        <v>0.48587447211300422</v>
      </c>
      <c r="AB17" s="8">
        <f t="shared" si="22"/>
        <v>0.86495904684507852</v>
      </c>
      <c r="AC17" s="8">
        <f t="shared" si="22"/>
        <v>0.89668995533157714</v>
      </c>
      <c r="AD17" s="8">
        <f t="shared" si="22"/>
        <v>1.150023036166782</v>
      </c>
      <c r="AE17" s="8">
        <f t="shared" si="22"/>
        <v>1.1282033130397848</v>
      </c>
      <c r="AF17" s="8">
        <f t="shared" si="22"/>
        <v>1.274876499647142</v>
      </c>
      <c r="AG17" s="8">
        <f t="shared" ref="AG17" si="23">M11</f>
        <v>0.52911774530493805</v>
      </c>
      <c r="AH17" s="8">
        <f t="shared" ref="AH17" si="24">N11</f>
        <v>0.53022899820552338</v>
      </c>
      <c r="AI17" s="18">
        <f t="shared" si="8"/>
        <v>0.78947304930155404</v>
      </c>
      <c r="AK17" s="8"/>
      <c r="AL17" s="8"/>
      <c r="AM17" s="8"/>
      <c r="AN17" s="8"/>
      <c r="AO17" s="8"/>
      <c r="AP17" s="8"/>
    </row>
    <row r="18" spans="1:42">
      <c r="A18" t="s">
        <v>19</v>
      </c>
      <c r="B18" t="s">
        <v>11</v>
      </c>
      <c r="C18" s="8">
        <f>'1'!C18/$F$2</f>
        <v>-8.7943846173629374E-3</v>
      </c>
      <c r="D18" s="8">
        <f>'2'!C18/$G$2</f>
        <v>-1.7108902776354882E-2</v>
      </c>
      <c r="E18" s="8">
        <f>'3'!C18/$H$2</f>
        <v>3.2619775739041795E-3</v>
      </c>
      <c r="F18" s="8">
        <f>'4'!C18/$I$2</f>
        <v>2.0036062940192627E-3</v>
      </c>
      <c r="G18" s="8">
        <f>'5'!C18/$J$2</f>
        <v>6.5530799475753605E-4</v>
      </c>
      <c r="H18" s="8">
        <f>'6'!C18/$K$2</f>
        <v>9.6151002291286198E-4</v>
      </c>
      <c r="I18" s="8">
        <f>'7'!C18/$L$2</f>
        <v>-2.0387126331462602E-2</v>
      </c>
      <c r="J18" s="8">
        <f>'8'!C18/$M$2</f>
        <v>2.7692265659771649E-3</v>
      </c>
      <c r="K18" s="8">
        <f>'9'!C18/$N$2</f>
        <v>4.601444145547218E-3</v>
      </c>
      <c r="L18" s="23">
        <f>'10'!C18/$O$2</f>
        <v>3.4501685877832665E-3</v>
      </c>
      <c r="M18" s="8">
        <f>'11'!C18/$P$2</f>
        <v>2.2308710614597897E-3</v>
      </c>
      <c r="N18" s="8">
        <f>'12'!C18/$Q$2</f>
        <v>1.3854315900217557E-3</v>
      </c>
      <c r="O18" s="36">
        <f t="shared" si="3"/>
        <v>-2.0809058240664484E-3</v>
      </c>
      <c r="P18" s="36">
        <f t="shared" si="4"/>
        <v>8.5140487437072223E-3</v>
      </c>
      <c r="Q18" s="36">
        <f t="shared" si="21"/>
        <v>4.601444145547218E-3</v>
      </c>
      <c r="R18" s="34"/>
      <c r="S18" s="34"/>
      <c r="T18" s="34"/>
      <c r="U18" s="5"/>
      <c r="V18" s="5" t="s">
        <v>16</v>
      </c>
      <c r="W18" s="8">
        <f>C13</f>
        <v>0.65090089646654647</v>
      </c>
      <c r="X18" s="8">
        <f t="shared" ref="X18:AF18" si="25">D13</f>
        <v>-0.70233582624731083</v>
      </c>
      <c r="Y18" s="8">
        <f t="shared" si="25"/>
        <v>-1.7912334352701327</v>
      </c>
      <c r="Z18" s="8">
        <f t="shared" si="25"/>
        <v>-1.4918889189383502</v>
      </c>
      <c r="AA18" s="8">
        <f t="shared" si="25"/>
        <v>-0.92136304062909569</v>
      </c>
      <c r="AB18" s="8">
        <f t="shared" si="25"/>
        <v>-1.3074276910531295</v>
      </c>
      <c r="AC18" s="8">
        <f t="shared" si="25"/>
        <v>1.3658611079295995</v>
      </c>
      <c r="AD18" s="8">
        <f t="shared" si="25"/>
        <v>0.19367657221838289</v>
      </c>
      <c r="AE18" s="8">
        <f t="shared" si="25"/>
        <v>-2.4025909670111849</v>
      </c>
      <c r="AF18" s="8">
        <f t="shared" si="25"/>
        <v>-2.8446247941660783</v>
      </c>
      <c r="AG18" s="8">
        <f t="shared" ref="AG18" si="26">M13</f>
        <v>-1.7946196834315129</v>
      </c>
      <c r="AH18" s="8">
        <f t="shared" ref="AH18" si="27">N13</f>
        <v>-0.89073651360873896</v>
      </c>
      <c r="AI18" s="18">
        <f t="shared" si="8"/>
        <v>-0.99469852447841711</v>
      </c>
      <c r="AK18" s="8"/>
      <c r="AL18" s="8"/>
      <c r="AM18" s="8"/>
      <c r="AN18" s="8"/>
      <c r="AO18" s="8"/>
      <c r="AP18" s="8"/>
    </row>
    <row r="19" spans="1:42">
      <c r="B19" t="s">
        <v>12</v>
      </c>
      <c r="C19" s="8">
        <f>'1'!C19/$F$2</f>
        <v>-5.2269086264366049E-2</v>
      </c>
      <c r="D19" s="8">
        <f>'2'!C19/$G$2</f>
        <v>-4.4052863436123343E-2</v>
      </c>
      <c r="E19" s="8">
        <f>'3'!C19/$H$2</f>
        <v>6.9317023445463824E-3</v>
      </c>
      <c r="F19" s="8">
        <f>'4'!C19/$I$2</f>
        <v>1.6287718122670162E-2</v>
      </c>
      <c r="G19" s="8">
        <f>'5'!C19/$J$2</f>
        <v>2.6212319790301442E-3</v>
      </c>
      <c r="H19" s="8">
        <f>'6'!C19/$K$2</f>
        <v>8.4112504307381503E-3</v>
      </c>
      <c r="I19" s="8">
        <f>'7'!C19/$L$2</f>
        <v>-7.4561905852708735E-2</v>
      </c>
      <c r="J19" s="8">
        <f>'8'!C19/$M$2</f>
        <v>1.0078322967058283E-2</v>
      </c>
      <c r="K19" s="8">
        <f>'9'!C19/$N$2</f>
        <v>1.1043465949313325E-2</v>
      </c>
      <c r="L19" s="23">
        <f>'10'!C19/$O$2</f>
        <v>1.4388771269505215E-2</v>
      </c>
      <c r="M19" s="8">
        <f>'11'!C19/$P$2</f>
        <v>1.1052876131384568E-2</v>
      </c>
      <c r="N19" s="8">
        <f>'12'!C19/$Q$2</f>
        <v>3.0420576514025082E-3</v>
      </c>
      <c r="O19" s="36">
        <f t="shared" si="3"/>
        <v>-7.2522048922957806E-3</v>
      </c>
      <c r="P19" s="36">
        <f t="shared" si="4"/>
        <v>3.097506645195798E-2</v>
      </c>
      <c r="Q19" s="36">
        <f t="shared" si="21"/>
        <v>1.6287718122670162E-2</v>
      </c>
      <c r="R19" s="34"/>
      <c r="S19" s="34"/>
      <c r="T19" s="34"/>
      <c r="U19" s="5"/>
      <c r="V19" s="5" t="s">
        <v>17</v>
      </c>
      <c r="W19" s="8">
        <f>C15</f>
        <v>-0.73142689673157613</v>
      </c>
      <c r="X19" s="8">
        <f t="shared" ref="X19:AF19" si="28">D15</f>
        <v>-0.57868046306730869</v>
      </c>
      <c r="Y19" s="8">
        <f t="shared" si="28"/>
        <v>-0.45530071355759433</v>
      </c>
      <c r="Z19" s="8">
        <f t="shared" si="28"/>
        <v>-0.92100981332311216</v>
      </c>
      <c r="AA19" s="8">
        <f t="shared" si="28"/>
        <v>-0.55016746759866031</v>
      </c>
      <c r="AB19" s="8">
        <f t="shared" si="28"/>
        <v>-0.89617940515211658</v>
      </c>
      <c r="AC19" s="8">
        <f t="shared" si="28"/>
        <v>0.65704577558889776</v>
      </c>
      <c r="AD19" s="8">
        <f t="shared" si="28"/>
        <v>-1.1774360746371804</v>
      </c>
      <c r="AE19" s="8">
        <f t="shared" si="28"/>
        <v>-1.3276228231629619</v>
      </c>
      <c r="AF19" s="8">
        <f t="shared" si="28"/>
        <v>-1.7976162471575317</v>
      </c>
      <c r="AG19" s="8">
        <f t="shared" ref="AG19" si="29">M15</f>
        <v>-1.3962213738404863</v>
      </c>
      <c r="AH19" s="8">
        <f t="shared" ref="AH19" si="30">N15</f>
        <v>-0.50390831092410149</v>
      </c>
      <c r="AI19" s="18">
        <f t="shared" si="8"/>
        <v>-0.80654365113031101</v>
      </c>
      <c r="AK19" s="8"/>
      <c r="AL19" s="8"/>
      <c r="AM19" s="8"/>
      <c r="AN19" s="8"/>
      <c r="AO19" s="8"/>
      <c r="AP19" s="8"/>
    </row>
    <row r="20" spans="1:42">
      <c r="A20" t="s">
        <v>20</v>
      </c>
      <c r="B20" t="s">
        <v>11</v>
      </c>
      <c r="C20" s="8">
        <f>'1'!C20/$F$2</f>
        <v>-4.1676199662330172E-3</v>
      </c>
      <c r="D20" s="8">
        <f>'2'!C20/$G$2</f>
        <v>3.0375986067001332E-2</v>
      </c>
      <c r="E20" s="8">
        <f>'3'!C20/$H$2</f>
        <v>7.16106014271152E-2</v>
      </c>
      <c r="F20" s="8">
        <f>'4'!C20/$I$2</f>
        <v>4.297221878223452E-2</v>
      </c>
      <c r="G20" s="8">
        <f>'5'!C20/$J$2</f>
        <v>3.3493519732051844E-3</v>
      </c>
      <c r="H20" s="8">
        <f>'6'!C20/$K$2</f>
        <v>-3.5762620420558759E-3</v>
      </c>
      <c r="I20" s="8">
        <f>'7'!C20/$L$2</f>
        <v>2.6381094185469401E-2</v>
      </c>
      <c r="J20" s="8">
        <f>'8'!C20/$M$2</f>
        <v>6.4558857406127629E-2</v>
      </c>
      <c r="K20" s="8">
        <f>'9'!C20/$N$2</f>
        <v>9.2170465807730431E-2</v>
      </c>
      <c r="L20" s="23">
        <f>'10'!C20/$O$2</f>
        <v>6.7520744348858033E-2</v>
      </c>
      <c r="M20" s="8">
        <f>'11'!C20/$P$2</f>
        <v>4.5811000845518361E-2</v>
      </c>
      <c r="N20" s="8">
        <f>'12'!C20/$Q$2</f>
        <v>1.6041559663061734E-2</v>
      </c>
      <c r="O20" s="36">
        <f t="shared" si="3"/>
        <v>3.7753999874836082E-2</v>
      </c>
      <c r="P20" s="36">
        <f t="shared" si="4"/>
        <v>3.1778532575721635E-2</v>
      </c>
      <c r="Q20" s="36">
        <f t="shared" si="21"/>
        <v>9.2170465807730431E-2</v>
      </c>
      <c r="R20" s="34"/>
      <c r="S20" s="34"/>
      <c r="T20" s="34"/>
      <c r="U20" s="5"/>
      <c r="V20" s="5" t="s">
        <v>18</v>
      </c>
      <c r="W20" s="8">
        <f>C17</f>
        <v>8.4785311497787522E-2</v>
      </c>
      <c r="X20" s="8">
        <f t="shared" ref="X20:AF20" si="31">D17</f>
        <v>9.8271229923193842E-2</v>
      </c>
      <c r="Y20" s="8">
        <f t="shared" si="31"/>
        <v>0.12220631699735628</v>
      </c>
      <c r="Z20" s="8">
        <f t="shared" si="31"/>
        <v>0.13125274889803035</v>
      </c>
      <c r="AA20" s="8">
        <f t="shared" si="31"/>
        <v>5.6837218060763729E-2</v>
      </c>
      <c r="AB20" s="8">
        <f t="shared" si="31"/>
        <v>0.1345656623654389</v>
      </c>
      <c r="AC20" s="8">
        <f t="shared" si="31"/>
        <v>0.13853232919153702</v>
      </c>
      <c r="AD20" s="8">
        <f t="shared" si="31"/>
        <v>0.17739526279119622</v>
      </c>
      <c r="AE20" s="8">
        <f t="shared" si="31"/>
        <v>0.19196362147678878</v>
      </c>
      <c r="AF20" s="8">
        <f t="shared" si="31"/>
        <v>0.27920620441766059</v>
      </c>
      <c r="AG20" s="8">
        <f t="shared" ref="AG20" si="32">M17</f>
        <v>0.15437358922910172</v>
      </c>
      <c r="AH20" s="8">
        <f t="shared" ref="AH20" si="33">N17</f>
        <v>5.7290669342134927E-2</v>
      </c>
      <c r="AI20" s="18">
        <f t="shared" si="8"/>
        <v>0.13555668034924914</v>
      </c>
    </row>
    <row r="21" spans="1:42">
      <c r="B21" t="s">
        <v>12</v>
      </c>
      <c r="C21" s="8">
        <f>'1'!C21/$F$2</f>
        <v>6.5307235740972566E-2</v>
      </c>
      <c r="D21" s="8">
        <f>'2'!C21/$G$2</f>
        <v>8.2880852371683231E-2</v>
      </c>
      <c r="E21" s="8">
        <f>'3'!C21/$H$2</f>
        <v>0.12889908256880733</v>
      </c>
      <c r="F21" s="8">
        <f>'4'!C21/$I$2</f>
        <v>0.13559811739867364</v>
      </c>
      <c r="G21" s="8">
        <f>'5'!C21/$J$2</f>
        <v>5.8832095529343237E-2</v>
      </c>
      <c r="H21" s="8">
        <f>'6'!C21/$K$2</f>
        <v>0.10569253000001946</v>
      </c>
      <c r="I21" s="8">
        <f>'7'!C21/$L$2</f>
        <v>0.14263352804184323</v>
      </c>
      <c r="J21" s="8">
        <f>'8'!C21/$M$2</f>
        <v>0.1900483759502419</v>
      </c>
      <c r="K21" s="8">
        <f>'9'!C21/$N$2</f>
        <v>0.20529520033979898</v>
      </c>
      <c r="L21" s="23">
        <f>'10'!C21/$O$2</f>
        <v>0.27272014427977731</v>
      </c>
      <c r="M21" s="8">
        <f>'11'!C21/$P$2</f>
        <v>0.17647580963133647</v>
      </c>
      <c r="N21" s="8">
        <f>'12'!C21/$Q$2</f>
        <v>4.7233363500373493E-2</v>
      </c>
      <c r="O21" s="36">
        <f t="shared" si="3"/>
        <v>0.1343013612794059</v>
      </c>
      <c r="P21" s="36">
        <f t="shared" si="4"/>
        <v>6.788075054321481E-2</v>
      </c>
      <c r="Q21" s="36">
        <f t="shared" si="21"/>
        <v>0.27272014427977731</v>
      </c>
      <c r="R21" s="34"/>
      <c r="S21" s="34"/>
      <c r="T21" s="34"/>
      <c r="U21" s="5"/>
      <c r="V21" s="5" t="s">
        <v>19</v>
      </c>
      <c r="W21" s="8">
        <f>C19</f>
        <v>-5.2269086264366049E-2</v>
      </c>
      <c r="X21" s="8">
        <f t="shared" ref="X21:AF21" si="34">D19</f>
        <v>-4.4052863436123343E-2</v>
      </c>
      <c r="Y21" s="8">
        <f t="shared" si="34"/>
        <v>6.9317023445463824E-3</v>
      </c>
      <c r="Z21" s="8">
        <f t="shared" si="34"/>
        <v>1.6287718122670162E-2</v>
      </c>
      <c r="AA21" s="8">
        <f t="shared" si="34"/>
        <v>2.6212319790301442E-3</v>
      </c>
      <c r="AB21" s="8">
        <f t="shared" si="34"/>
        <v>8.4112504307381503E-3</v>
      </c>
      <c r="AC21" s="8">
        <f t="shared" si="34"/>
        <v>-7.4561905852708735E-2</v>
      </c>
      <c r="AD21" s="8">
        <f t="shared" si="34"/>
        <v>1.0078322967058283E-2</v>
      </c>
      <c r="AE21" s="8">
        <f t="shared" si="34"/>
        <v>1.1043465949313325E-2</v>
      </c>
      <c r="AF21" s="8">
        <f t="shared" si="34"/>
        <v>1.4388771269505215E-2</v>
      </c>
      <c r="AG21" s="8">
        <f t="shared" ref="AG21" si="35">M19</f>
        <v>1.1052876131384568E-2</v>
      </c>
      <c r="AH21" s="8">
        <f t="shared" ref="AH21" si="36">N19</f>
        <v>3.0420576514025082E-3</v>
      </c>
      <c r="AI21" s="18">
        <f t="shared" si="8"/>
        <v>-7.2522048922957806E-3</v>
      </c>
    </row>
    <row r="22" spans="1:42">
      <c r="A22" s="4" t="s">
        <v>25</v>
      </c>
      <c r="B22" s="4"/>
      <c r="C22" s="8"/>
      <c r="D22" s="8"/>
      <c r="E22" s="8"/>
      <c r="F22" s="8"/>
      <c r="G22" s="8"/>
      <c r="H22" s="8"/>
      <c r="I22" s="8"/>
      <c r="J22" s="8"/>
      <c r="K22" s="8"/>
      <c r="L22" s="23"/>
      <c r="M22" s="8"/>
      <c r="N22" s="8"/>
      <c r="O22" s="36"/>
      <c r="P22" s="36"/>
      <c r="Q22" s="36"/>
      <c r="R22" s="34"/>
      <c r="S22" s="34"/>
      <c r="T22" s="34"/>
      <c r="U22" s="5"/>
      <c r="V22" s="5" t="s">
        <v>20</v>
      </c>
      <c r="W22" s="8">
        <f>C21</f>
        <v>6.5307235740972566E-2</v>
      </c>
      <c r="X22" s="8">
        <f t="shared" ref="X22:AF22" si="37">D21</f>
        <v>8.2880852371683231E-2</v>
      </c>
      <c r="Y22" s="8">
        <f t="shared" si="37"/>
        <v>0.12889908256880733</v>
      </c>
      <c r="Z22" s="8">
        <f t="shared" si="37"/>
        <v>0.13559811739867364</v>
      </c>
      <c r="AA22" s="8">
        <f t="shared" si="37"/>
        <v>5.8832095529343237E-2</v>
      </c>
      <c r="AB22" s="8">
        <f t="shared" si="37"/>
        <v>0.10569253000001946</v>
      </c>
      <c r="AC22" s="8">
        <f t="shared" si="37"/>
        <v>0.14263352804184323</v>
      </c>
      <c r="AD22" s="8">
        <f t="shared" si="37"/>
        <v>0.1900483759502419</v>
      </c>
      <c r="AE22" s="8">
        <f t="shared" si="37"/>
        <v>0.20529520033979898</v>
      </c>
      <c r="AF22" s="8">
        <f t="shared" si="37"/>
        <v>0.27272014427977731</v>
      </c>
      <c r="AG22" s="8">
        <f t="shared" ref="AG22" si="38">M21</f>
        <v>0.17647580963133647</v>
      </c>
      <c r="AH22" s="8">
        <f t="shared" ref="AH22" si="39">N21</f>
        <v>4.7233363500373493E-2</v>
      </c>
      <c r="AI22" s="18">
        <f t="shared" si="8"/>
        <v>0.1343013612794059</v>
      </c>
    </row>
    <row r="23" spans="1:42">
      <c r="A23" t="s">
        <v>16</v>
      </c>
      <c r="B23" t="s">
        <v>11</v>
      </c>
      <c r="C23" s="8">
        <f>'1'!C23/$F$2</f>
        <v>-0.40879095836684937</v>
      </c>
      <c r="D23" s="8">
        <f>'2'!C23/$G$2</f>
        <v>-0.5154839921461376</v>
      </c>
      <c r="E23" s="8">
        <f>'3'!C23/$H$2</f>
        <v>-0.62270952744911323</v>
      </c>
      <c r="F23" s="8">
        <f>'4'!C23/$I$2</f>
        <v>-0.4337385916050413</v>
      </c>
      <c r="G23" s="8">
        <f>'5'!C23/$J$2</f>
        <v>-0.18595924575005388</v>
      </c>
      <c r="H23" s="8">
        <f>'6'!C23/$K$2</f>
        <v>-0.32339087177551679</v>
      </c>
      <c r="I23" s="8">
        <f>'7'!C23/$L$2</f>
        <v>-0.16825796748145919</v>
      </c>
      <c r="J23" s="8">
        <f>'8'!C23/$M$2</f>
        <v>-0.52821504250170992</v>
      </c>
      <c r="K23" s="8">
        <f>'9'!C23/$N$2</f>
        <v>-0.82849192859031573</v>
      </c>
      <c r="L23" s="23">
        <f>'10'!C25/$O$2</f>
        <v>-0.66574616754658511</v>
      </c>
      <c r="M23" s="8">
        <f>'11'!C23/$P$2</f>
        <v>-0.50240573664127197</v>
      </c>
      <c r="N23" s="8">
        <f>'12'!C23/$Q$2</f>
        <v>-0.70423906578352424</v>
      </c>
      <c r="O23" s="36">
        <f t="shared" si="3"/>
        <v>-0.49061909130313158</v>
      </c>
      <c r="P23" s="36">
        <f t="shared" si="4"/>
        <v>0.20106769446071279</v>
      </c>
      <c r="Q23" s="36">
        <f t="shared" si="21"/>
        <v>-0.16825796748145919</v>
      </c>
      <c r="R23" s="34"/>
      <c r="S23" s="34"/>
      <c r="T23" s="34"/>
    </row>
    <row r="24" spans="1:42">
      <c r="B24" t="s">
        <v>12</v>
      </c>
      <c r="C24" s="8">
        <f>'1'!C24/$F$2</f>
        <v>-1.1246356418115169</v>
      </c>
      <c r="D24" s="8">
        <f>'2'!C24/$G$2</f>
        <v>-1.1083164205609159</v>
      </c>
      <c r="E24" s="8">
        <f>'3'!C24/$H$2</f>
        <v>-1.2014473136345925</v>
      </c>
      <c r="F24" s="8">
        <f>'4'!C24/$I$2</f>
        <v>-1.4428012967039603</v>
      </c>
      <c r="G24" s="8">
        <f>'5'!C24/$J$2</f>
        <v>-0.85614485254487394</v>
      </c>
      <c r="H24" s="8">
        <f>'6'!C24/$K$2</f>
        <v>-1.5404649609338137</v>
      </c>
      <c r="I24" s="8">
        <f>'7'!C24/$L$2</f>
        <v>-1.1383340804565991</v>
      </c>
      <c r="J24" s="8">
        <f>'8'!C24/$M$2</f>
        <v>-1.7128740531507605</v>
      </c>
      <c r="K24" s="8">
        <f>'9'!C24/$N$2</f>
        <v>-2.4121363580467579</v>
      </c>
      <c r="L24" s="23">
        <f>'10'!C26/$O$2</f>
        <v>-2.7168976094639925</v>
      </c>
      <c r="M24" s="8">
        <f>'11'!C24/$P$2</f>
        <v>-1.8404466836267619</v>
      </c>
      <c r="N24" s="8">
        <f>'12'!C24/$Q$2</f>
        <v>-1.0978072592824191</v>
      </c>
      <c r="O24" s="36">
        <f t="shared" si="3"/>
        <v>-1.516025544184747</v>
      </c>
      <c r="P24" s="36">
        <f t="shared" si="4"/>
        <v>0.56940462891262889</v>
      </c>
      <c r="Q24" s="36">
        <f t="shared" si="21"/>
        <v>-0.85614485254487394</v>
      </c>
      <c r="R24" s="34"/>
      <c r="S24" s="34"/>
      <c r="T24" s="34"/>
      <c r="U24" t="s">
        <v>11</v>
      </c>
      <c r="V24" t="s">
        <v>55</v>
      </c>
      <c r="W24" s="8">
        <f>C23</f>
        <v>-0.40879095836684937</v>
      </c>
      <c r="X24" s="8">
        <f t="shared" ref="X24:AF24" si="40">D23</f>
        <v>-0.5154839921461376</v>
      </c>
      <c r="Y24" s="8">
        <f t="shared" si="40"/>
        <v>-0.62270952744911323</v>
      </c>
      <c r="Z24" s="8">
        <f t="shared" si="40"/>
        <v>-0.4337385916050413</v>
      </c>
      <c r="AA24" s="8">
        <f t="shared" si="40"/>
        <v>-0.18595924575005388</v>
      </c>
      <c r="AB24" s="8">
        <f t="shared" si="40"/>
        <v>-0.32339087177551679</v>
      </c>
      <c r="AC24" s="8">
        <f t="shared" si="40"/>
        <v>-0.16825796748145919</v>
      </c>
      <c r="AD24" s="8">
        <f t="shared" si="40"/>
        <v>-0.52821504250170992</v>
      </c>
      <c r="AE24" s="8">
        <f t="shared" si="40"/>
        <v>-0.82849192859031573</v>
      </c>
      <c r="AF24" s="8">
        <f t="shared" si="40"/>
        <v>-0.66574616754658511</v>
      </c>
      <c r="AG24" s="8">
        <f t="shared" ref="AG24" si="41">M23</f>
        <v>-0.50240573664127197</v>
      </c>
      <c r="AH24" s="8">
        <f t="shared" ref="AH24" si="42">N23</f>
        <v>-0.70423906578352424</v>
      </c>
      <c r="AI24" s="18">
        <f t="shared" si="8"/>
        <v>-0.49061909130313158</v>
      </c>
    </row>
    <row r="25" spans="1:42">
      <c r="A25" t="s">
        <v>19</v>
      </c>
      <c r="B25" t="s">
        <v>11</v>
      </c>
      <c r="C25" s="8">
        <f>'1'!C25/$F$2</f>
        <v>5.26808417777156E-4</v>
      </c>
      <c r="D25" s="8">
        <f>'2'!C25/$G$2</f>
        <v>6.4843495158677393E-4</v>
      </c>
      <c r="E25" s="8">
        <f>'3'!C25/$H$2</f>
        <v>-1.6469082531243172E-3</v>
      </c>
      <c r="F25" s="8">
        <f>'4'!C25/$I$2</f>
        <v>4.8170630589889507E-4</v>
      </c>
      <c r="G25" s="8">
        <f>'5'!C25/$J$2</f>
        <v>7.2987354161138771E-4</v>
      </c>
      <c r="H25" s="8">
        <f>'6'!C25/$K$2</f>
        <v>6.9137145331833521E-4</v>
      </c>
      <c r="I25" s="8">
        <f>'7'!C25/$L$2</f>
        <v>-5.3429652702030695E-5</v>
      </c>
      <c r="J25" s="8">
        <f>'8'!C25/$M$2</f>
        <v>9.2759743058301678E-4</v>
      </c>
      <c r="K25" s="8">
        <f>'9'!C25/$N$2</f>
        <v>1.1268136337200127E-4</v>
      </c>
      <c r="L25" s="23">
        <f>'10'!C27/$O$2</f>
        <v>-6.528349515316906E-4</v>
      </c>
      <c r="M25" s="8">
        <f>'11'!C25/$P$2</f>
        <v>-5.2721539612555525E-4</v>
      </c>
      <c r="N25" s="8">
        <f>'12'!C25/$Q$2</f>
        <v>6.7264574708806549E-4</v>
      </c>
      <c r="O25" s="36">
        <f t="shared" si="3"/>
        <v>1.5922757981266981E-4</v>
      </c>
      <c r="P25" s="36">
        <f t="shared" si="4"/>
        <v>7.6166099722049666E-4</v>
      </c>
      <c r="Q25" s="36">
        <f t="shared" si="21"/>
        <v>9.2759743058301678E-4</v>
      </c>
      <c r="R25" s="34"/>
      <c r="S25" s="34"/>
      <c r="T25" s="34"/>
      <c r="V25" t="s">
        <v>56</v>
      </c>
      <c r="W25" s="8">
        <f>C25</f>
        <v>5.26808417777156E-4</v>
      </c>
      <c r="X25" s="8">
        <f t="shared" ref="X25:AF25" si="43">D25</f>
        <v>6.4843495158677393E-4</v>
      </c>
      <c r="Y25" s="8">
        <f t="shared" si="43"/>
        <v>-1.6469082531243172E-3</v>
      </c>
      <c r="Z25" s="8">
        <f t="shared" si="43"/>
        <v>4.8170630589889507E-4</v>
      </c>
      <c r="AA25" s="8">
        <f t="shared" si="43"/>
        <v>7.2987354161138771E-4</v>
      </c>
      <c r="AB25" s="8">
        <f t="shared" si="43"/>
        <v>6.9137145331833521E-4</v>
      </c>
      <c r="AC25" s="8">
        <f t="shared" si="43"/>
        <v>-5.3429652702030695E-5</v>
      </c>
      <c r="AD25" s="8">
        <f t="shared" si="43"/>
        <v>9.2759743058301678E-4</v>
      </c>
      <c r="AE25" s="8">
        <f t="shared" si="43"/>
        <v>1.1268136337200127E-4</v>
      </c>
      <c r="AF25" s="8">
        <f t="shared" si="43"/>
        <v>-6.528349515316906E-4</v>
      </c>
      <c r="AG25" s="8">
        <f t="shared" ref="AG25" si="44">M25</f>
        <v>-5.2721539612555525E-4</v>
      </c>
      <c r="AH25" s="8">
        <f t="shared" ref="AH25" si="45">N25</f>
        <v>6.7264574708806549E-4</v>
      </c>
      <c r="AI25" s="18">
        <f t="shared" si="8"/>
        <v>1.5922757981266981E-4</v>
      </c>
    </row>
    <row r="26" spans="1:42">
      <c r="B26" t="s">
        <v>12</v>
      </c>
      <c r="C26" s="8">
        <f>'1'!C26/$F$2</f>
        <v>-2.739108099406961E-3</v>
      </c>
      <c r="D26" s="8">
        <f>'2'!C26/$G$2</f>
        <v>1.9154914471757147E-3</v>
      </c>
      <c r="E26" s="8">
        <f>'3'!C26/$H$2</f>
        <v>-3.3040337808340572E-3</v>
      </c>
      <c r="F26" s="8">
        <f>'4'!C26/$I$2</f>
        <v>4.7082106192275824E-3</v>
      </c>
      <c r="G26" s="8">
        <f>'5'!C26/$J$2</f>
        <v>2.0162936980391145E-3</v>
      </c>
      <c r="H26" s="8">
        <f>'6'!C26/$K$2</f>
        <v>2.6916698776685687E-3</v>
      </c>
      <c r="I26" s="8">
        <f>'7'!C26/$L$2</f>
        <v>2.371363527840324E-3</v>
      </c>
      <c r="J26" s="8">
        <f>'8'!C26/$M$2</f>
        <v>3.9578212775538014E-3</v>
      </c>
      <c r="K26" s="8">
        <f>'9'!C26/$N$2</f>
        <v>-2.2207775146840863E-3</v>
      </c>
      <c r="L26" s="23">
        <f>'10'!C28/$O$2</f>
        <v>-3.9701888837069708E-3</v>
      </c>
      <c r="M26" s="8">
        <f>'11'!C26/$P$2</f>
        <v>-1.7345401116285856E-3</v>
      </c>
      <c r="N26" s="8">
        <f>'12'!C26/$Q$2</f>
        <v>1.5485884165974801E-3</v>
      </c>
      <c r="O26" s="36">
        <f t="shared" si="3"/>
        <v>4.3673253948682702E-4</v>
      </c>
      <c r="P26" s="36">
        <f t="shared" si="4"/>
        <v>3.025139105291696E-3</v>
      </c>
      <c r="Q26" s="36">
        <f t="shared" si="21"/>
        <v>4.7082106192275824E-3</v>
      </c>
      <c r="R26" s="34"/>
      <c r="S26" s="34"/>
      <c r="T26" s="34"/>
      <c r="V26" t="s">
        <v>26</v>
      </c>
      <c r="W26" s="8">
        <f>C27</f>
        <v>0.47567690573517374</v>
      </c>
      <c r="X26" s="8">
        <f t="shared" ref="X26:AF26" si="46">D27</f>
        <v>0.62800942526380488</v>
      </c>
      <c r="Y26" s="8">
        <f t="shared" si="46"/>
        <v>0.84434250764525998</v>
      </c>
      <c r="Z26" s="8">
        <f t="shared" si="46"/>
        <v>0.5911696770310445</v>
      </c>
      <c r="AA26" s="8">
        <f t="shared" si="46"/>
        <v>0.24151740206786079</v>
      </c>
      <c r="AB26" s="8">
        <f t="shared" si="46"/>
        <v>0.36935170050599075</v>
      </c>
      <c r="AC26" s="8">
        <f t="shared" si="46"/>
        <v>0.41816515863016834</v>
      </c>
      <c r="AD26" s="8">
        <f t="shared" si="46"/>
        <v>0.7594448283805576</v>
      </c>
      <c r="AE26" s="8">
        <f t="shared" si="46"/>
        <v>0.87002690075038946</v>
      </c>
      <c r="AF26" s="8">
        <f t="shared" si="46"/>
        <v>0.69983533286285582</v>
      </c>
      <c r="AG26" s="8">
        <f t="shared" ref="AG26" si="47">M27</f>
        <v>0.57019255048773909</v>
      </c>
      <c r="AH26" s="8">
        <f t="shared" ref="AH26" si="48">N27</f>
        <v>0.79130737945631657</v>
      </c>
      <c r="AI26" s="18">
        <f t="shared" si="8"/>
        <v>0.6049199807347635</v>
      </c>
    </row>
    <row r="27" spans="1:42" s="5" customFormat="1">
      <c r="A27" s="5" t="s">
        <v>26</v>
      </c>
      <c r="B27" s="5" t="s">
        <v>11</v>
      </c>
      <c r="C27" s="11">
        <f>'1'!C27/$F$2</f>
        <v>0.47567690573517374</v>
      </c>
      <c r="D27" s="11">
        <f>'2'!C27/$G$2</f>
        <v>0.62800942526380488</v>
      </c>
      <c r="E27" s="11">
        <f>'3'!C27/$H$2</f>
        <v>0.84434250764525998</v>
      </c>
      <c r="F27" s="11">
        <f>'4'!C27/$I$2</f>
        <v>0.5911696770310445</v>
      </c>
      <c r="G27" s="11">
        <f>'5'!C27/$J$2</f>
        <v>0.24151740206786079</v>
      </c>
      <c r="H27" s="11">
        <f>'6'!C27/$K$2</f>
        <v>0.36935170050599075</v>
      </c>
      <c r="I27" s="11">
        <f>'7'!C27/$L$2</f>
        <v>0.41816515863016834</v>
      </c>
      <c r="J27" s="11">
        <f>'8'!C27/$M$2</f>
        <v>0.7594448283805576</v>
      </c>
      <c r="K27" s="11">
        <f>'9'!C27/$N$2</f>
        <v>0.87002690075038946</v>
      </c>
      <c r="L27" s="37">
        <f>'10'!C29/$O$2</f>
        <v>0.69983533286285582</v>
      </c>
      <c r="M27" s="11">
        <f>'11'!C27/$P$2</f>
        <v>0.57019255048773909</v>
      </c>
      <c r="N27" s="11">
        <f>'12'!C27/$Q$2</f>
        <v>0.79130737945631657</v>
      </c>
      <c r="O27" s="36">
        <f t="shared" si="3"/>
        <v>0.6049199807347635</v>
      </c>
      <c r="P27" s="36">
        <f t="shared" si="4"/>
        <v>0.19915620023275765</v>
      </c>
      <c r="Q27" s="36">
        <f t="shared" si="21"/>
        <v>0.87002690075038946</v>
      </c>
      <c r="R27" s="34"/>
      <c r="S27" s="34"/>
      <c r="T27" s="34"/>
      <c r="U27" s="5" t="s">
        <v>12</v>
      </c>
      <c r="V27" s="5" t="s">
        <v>55</v>
      </c>
      <c r="W27" s="11">
        <f>C24</f>
        <v>-1.1246356418115169</v>
      </c>
      <c r="X27" s="11">
        <f t="shared" ref="X27:AF27" si="49">D24</f>
        <v>-1.1083164205609159</v>
      </c>
      <c r="Y27" s="11">
        <f t="shared" si="49"/>
        <v>-1.2014473136345925</v>
      </c>
      <c r="Z27" s="11">
        <f t="shared" si="49"/>
        <v>-1.4428012967039603</v>
      </c>
      <c r="AA27" s="11">
        <f t="shared" si="49"/>
        <v>-0.85614485254487394</v>
      </c>
      <c r="AB27" s="11">
        <f t="shared" si="49"/>
        <v>-1.5404649609338137</v>
      </c>
      <c r="AC27" s="11">
        <f t="shared" si="49"/>
        <v>-1.1383340804565991</v>
      </c>
      <c r="AD27" s="11">
        <f t="shared" si="49"/>
        <v>-1.7128740531507605</v>
      </c>
      <c r="AE27" s="11">
        <f t="shared" si="49"/>
        <v>-2.4121363580467579</v>
      </c>
      <c r="AF27" s="11">
        <f t="shared" si="49"/>
        <v>-2.7168976094639925</v>
      </c>
      <c r="AG27" s="11">
        <f t="shared" ref="AG27" si="50">M24</f>
        <v>-1.8404466836267619</v>
      </c>
      <c r="AH27" s="11">
        <f t="shared" ref="AH27" si="51">N24</f>
        <v>-1.0978072592824191</v>
      </c>
      <c r="AI27" s="38">
        <f t="shared" si="8"/>
        <v>-1.516025544184747</v>
      </c>
    </row>
    <row r="28" spans="1:42" s="5" customFormat="1">
      <c r="B28" s="5" t="s">
        <v>12</v>
      </c>
      <c r="C28" s="11">
        <f>'1'!C28/$F$2</f>
        <v>0.98929847101802582</v>
      </c>
      <c r="D28" s="11">
        <f>'2'!C28/$G$2</f>
        <v>1.1318000204897039</v>
      </c>
      <c r="E28" s="11">
        <f>'3'!C28/$H$2</f>
        <v>1.5379714576962285</v>
      </c>
      <c r="F28" s="11">
        <f>'4'!C28/$I$2</f>
        <v>1.4612151943158767</v>
      </c>
      <c r="G28" s="11">
        <f>'5'!C28/$J$2</f>
        <v>0.90636376874908986</v>
      </c>
      <c r="H28" s="11">
        <f>'6'!C28/$K$2</f>
        <v>1.6163408585841839</v>
      </c>
      <c r="I28" s="11">
        <f>'7'!C28/$L$2</f>
        <v>1.403581109456725</v>
      </c>
      <c r="J28" s="11">
        <f>'8'!C28/$M$2</f>
        <v>1.8925938723796361</v>
      </c>
      <c r="K28" s="11">
        <f>'9'!C28/$N$2</f>
        <v>2.3391618292510268</v>
      </c>
      <c r="L28" s="37">
        <f>'10'!C30/$O$2</f>
        <v>2.5350897827962049</v>
      </c>
      <c r="M28" s="11">
        <f>'11'!C28/$P$2</f>
        <v>1.1547075256360579</v>
      </c>
      <c r="N28" s="11">
        <f>'12'!C28/$Q$2</f>
        <v>1.1393330597515692</v>
      </c>
      <c r="O28" s="36">
        <f t="shared" si="3"/>
        <v>1.5089547458436943</v>
      </c>
      <c r="P28" s="36">
        <f t="shared" si="4"/>
        <v>0.51809509569058654</v>
      </c>
      <c r="Q28" s="36">
        <f t="shared" si="21"/>
        <v>2.5350897827962049</v>
      </c>
      <c r="R28" s="34"/>
      <c r="S28" s="34"/>
      <c r="T28" s="34"/>
      <c r="V28" s="5" t="s">
        <v>56</v>
      </c>
      <c r="W28" s="11">
        <f>C26</f>
        <v>-2.739108099406961E-3</v>
      </c>
      <c r="X28" s="11">
        <f t="shared" ref="X28:AF28" si="52">D26</f>
        <v>1.9154914471757147E-3</v>
      </c>
      <c r="Y28" s="11">
        <f t="shared" si="52"/>
        <v>-3.3040337808340572E-3</v>
      </c>
      <c r="Z28" s="11">
        <f t="shared" si="52"/>
        <v>4.7082106192275824E-3</v>
      </c>
      <c r="AA28" s="11">
        <f t="shared" si="52"/>
        <v>2.0162936980391145E-3</v>
      </c>
      <c r="AB28" s="11">
        <f t="shared" si="52"/>
        <v>2.6916698776685687E-3</v>
      </c>
      <c r="AC28" s="11">
        <f t="shared" si="52"/>
        <v>2.371363527840324E-3</v>
      </c>
      <c r="AD28" s="11">
        <f t="shared" si="52"/>
        <v>3.9578212775538014E-3</v>
      </c>
      <c r="AE28" s="11">
        <f t="shared" si="52"/>
        <v>-2.2207775146840863E-3</v>
      </c>
      <c r="AF28" s="11">
        <f t="shared" si="52"/>
        <v>-3.9701888837069708E-3</v>
      </c>
      <c r="AG28" s="11">
        <f t="shared" ref="AG28" si="53">M26</f>
        <v>-1.7345401116285856E-3</v>
      </c>
      <c r="AH28" s="11">
        <f t="shared" ref="AH28" si="54">N26</f>
        <v>1.5485884165974801E-3</v>
      </c>
      <c r="AI28" s="38">
        <f t="shared" si="8"/>
        <v>4.3673253948682702E-4</v>
      </c>
    </row>
    <row r="29" spans="1:42">
      <c r="A29" s="4" t="s">
        <v>21</v>
      </c>
      <c r="B29" s="4"/>
      <c r="C29" s="8"/>
      <c r="D29" s="8"/>
      <c r="E29" s="8"/>
      <c r="F29" s="8"/>
      <c r="G29" s="8"/>
      <c r="H29" s="8"/>
      <c r="I29" s="8"/>
      <c r="J29" s="8"/>
      <c r="K29" s="8"/>
      <c r="L29" s="23"/>
      <c r="M29" s="8"/>
      <c r="N29" s="8"/>
      <c r="O29" s="36"/>
      <c r="P29" s="36"/>
      <c r="Q29" s="36"/>
      <c r="R29" s="34"/>
      <c r="S29" s="34"/>
      <c r="T29" s="34"/>
      <c r="V29" t="s">
        <v>26</v>
      </c>
      <c r="W29" s="8">
        <f>C28</f>
        <v>0.98929847101802582</v>
      </c>
      <c r="X29" s="8">
        <f t="shared" ref="X29:AF29" si="55">D28</f>
        <v>1.1318000204897039</v>
      </c>
      <c r="Y29" s="8">
        <f t="shared" si="55"/>
        <v>1.5379714576962285</v>
      </c>
      <c r="Z29" s="8">
        <f t="shared" si="55"/>
        <v>1.4612151943158767</v>
      </c>
      <c r="AA29" s="8">
        <f t="shared" si="55"/>
        <v>0.90636376874908986</v>
      </c>
      <c r="AB29" s="8">
        <f t="shared" si="55"/>
        <v>1.6163408585841839</v>
      </c>
      <c r="AC29" s="8">
        <f t="shared" si="55"/>
        <v>1.403581109456725</v>
      </c>
      <c r="AD29" s="8">
        <f t="shared" si="55"/>
        <v>1.8925938723796361</v>
      </c>
      <c r="AE29" s="8">
        <f t="shared" si="55"/>
        <v>2.3391618292510268</v>
      </c>
      <c r="AF29" s="8">
        <f t="shared" si="55"/>
        <v>2.5350897827962049</v>
      </c>
      <c r="AG29" s="8">
        <f t="shared" ref="AG29" si="56">M28</f>
        <v>1.1547075256360579</v>
      </c>
      <c r="AH29" s="8">
        <f t="shared" ref="AH29" si="57">N28</f>
        <v>1.1393330597515692</v>
      </c>
      <c r="AI29" s="18">
        <f t="shared" si="8"/>
        <v>1.5089547458436943</v>
      </c>
    </row>
    <row r="30" spans="1:42">
      <c r="A30" t="s">
        <v>18</v>
      </c>
      <c r="B30" t="s">
        <v>11</v>
      </c>
      <c r="C30" s="8">
        <f>'1'!C30/$F$2</f>
        <v>2.9294716675860887E-3</v>
      </c>
      <c r="D30" s="8">
        <f>'2'!C30/$G$2</f>
        <v>3.1885746967624373E-3</v>
      </c>
      <c r="E30" s="8">
        <f>'3'!C30/$H$2</f>
        <v>8.3657981910930171E-3</v>
      </c>
      <c r="F30" s="8">
        <f>'4'!C30/$I$2</f>
        <v>1.3623562136422169E-3</v>
      </c>
      <c r="G30" s="8">
        <f>'5'!C30/$J$2</f>
        <v>2.4196121860951218E-3</v>
      </c>
      <c r="H30" s="8">
        <f>'6'!C30/$K$2</f>
        <v>1.0507859483250162E-3</v>
      </c>
      <c r="I30" s="8">
        <f>'7'!C30/$L$2</f>
        <v>4.7673209727453906E-3</v>
      </c>
      <c r="J30" s="8">
        <f>'8'!C30/$M$2</f>
        <v>1.0861857656295383E-2</v>
      </c>
      <c r="K30" s="8">
        <f>'9'!C30/$N$2</f>
        <v>3.6052544042814885E-3</v>
      </c>
      <c r="L30" s="23">
        <f>'10'!C32/$O$2</f>
        <v>5.3381079693489769E-3</v>
      </c>
      <c r="M30" s="8">
        <f>'11'!C30/$P$2</f>
        <v>4.6561908587752256E-3</v>
      </c>
      <c r="N30" s="8">
        <f>'12'!C30/$Q$2</f>
        <v>-2.3373411001344747E-4</v>
      </c>
      <c r="O30" s="36">
        <f t="shared" si="3"/>
        <v>4.0259663879114093E-3</v>
      </c>
      <c r="P30" s="36">
        <f t="shared" si="4"/>
        <v>3.118631964040712E-3</v>
      </c>
      <c r="Q30" s="36">
        <f t="shared" si="21"/>
        <v>1.0861857656295383E-2</v>
      </c>
      <c r="R30" s="34"/>
      <c r="S30" s="34"/>
      <c r="T30" s="34"/>
      <c r="U30" t="s">
        <v>11</v>
      </c>
      <c r="V30" t="s">
        <v>57</v>
      </c>
      <c r="W30" s="8">
        <f>C30</f>
        <v>2.9294716675860887E-3</v>
      </c>
      <c r="X30" s="8">
        <f t="shared" ref="X30:AF30" si="58">D30</f>
        <v>3.1885746967624373E-3</v>
      </c>
      <c r="Y30" s="8">
        <f t="shared" si="58"/>
        <v>8.3657981910930171E-3</v>
      </c>
      <c r="Z30" s="8">
        <f t="shared" si="58"/>
        <v>1.3623562136422169E-3</v>
      </c>
      <c r="AA30" s="8">
        <f t="shared" si="58"/>
        <v>2.4196121860951218E-3</v>
      </c>
      <c r="AB30" s="8">
        <f t="shared" si="58"/>
        <v>1.0507859483250162E-3</v>
      </c>
      <c r="AC30" s="8">
        <f t="shared" si="58"/>
        <v>4.7673209727453906E-3</v>
      </c>
      <c r="AD30" s="8">
        <f t="shared" si="58"/>
        <v>1.0861857656295383E-2</v>
      </c>
      <c r="AE30" s="8">
        <f t="shared" si="58"/>
        <v>3.6052544042814885E-3</v>
      </c>
      <c r="AF30" s="8">
        <f t="shared" si="58"/>
        <v>5.3381079693489769E-3</v>
      </c>
      <c r="AG30" s="8">
        <f t="shared" ref="AG30" si="59">M30</f>
        <v>4.6561908587752256E-3</v>
      </c>
      <c r="AH30" s="8">
        <f t="shared" ref="AH30" si="60">N30</f>
        <v>-2.3373411001344747E-4</v>
      </c>
      <c r="AI30" s="18">
        <f t="shared" si="8"/>
        <v>4.0259663879114093E-3</v>
      </c>
    </row>
    <row r="31" spans="1:42">
      <c r="B31" t="s">
        <v>12</v>
      </c>
      <c r="C31" s="8">
        <f>'1'!C31/$F$2</f>
        <v>3.3224009632422211E-2</v>
      </c>
      <c r="D31" s="8">
        <f>'2'!C31/$G$2</f>
        <v>1.465836690387194E-2</v>
      </c>
      <c r="E31" s="8">
        <f>'3'!C31/$H$2</f>
        <v>2.8697540164954332E-2</v>
      </c>
      <c r="F31" s="8">
        <f>'4'!C31/$I$2</f>
        <v>1.8582726967064797E-2</v>
      </c>
      <c r="G31" s="8">
        <f>'5'!C31/$J$2</f>
        <v>3.1445203290933081E-2</v>
      </c>
      <c r="H31" s="8">
        <f>'6'!C31/$K$2</f>
        <v>2.3142461317591675E-2</v>
      </c>
      <c r="I31" s="8">
        <f>'7'!C31/$L$2</f>
        <v>3.0271303236853318E-2</v>
      </c>
      <c r="J31" s="8">
        <f>'8'!C31/$M$2</f>
        <v>5.8943931580848312E-2</v>
      </c>
      <c r="K31" s="8">
        <f>'9'!C31/$N$2</f>
        <v>5.4120332434530301E-2</v>
      </c>
      <c r="L31" s="23">
        <f>'10'!C33/$O$2</f>
        <v>9.0924340645977417E-2</v>
      </c>
      <c r="M31" s="8">
        <f>'11'!C31/$P$2</f>
        <v>4.4562802652807904E-2</v>
      </c>
      <c r="N31" s="8">
        <f>'12'!C31/$Q$2</f>
        <v>5.0544114722521185E-3</v>
      </c>
      <c r="O31" s="36">
        <f t="shared" si="3"/>
        <v>3.6135619191675621E-2</v>
      </c>
      <c r="P31" s="36">
        <f t="shared" si="4"/>
        <v>2.3239705742639623E-2</v>
      </c>
      <c r="Q31" s="36">
        <f t="shared" si="21"/>
        <v>9.0924340645977417E-2</v>
      </c>
      <c r="R31" s="34"/>
      <c r="S31" s="34"/>
      <c r="T31" s="34"/>
      <c r="V31" t="s">
        <v>58</v>
      </c>
      <c r="W31" s="8">
        <f>C32</f>
        <v>-2.3272262155886393E-3</v>
      </c>
      <c r="X31" s="8">
        <f t="shared" ref="X31:AF31" si="61">D32</f>
        <v>-4.179836026320341E-3</v>
      </c>
      <c r="Y31" s="8">
        <f t="shared" si="61"/>
        <v>-2.8942920608377421E-3</v>
      </c>
      <c r="Z31" s="8">
        <f t="shared" si="61"/>
        <v>-1.0438940524267796E-3</v>
      </c>
      <c r="AA31" s="8">
        <f t="shared" si="61"/>
        <v>-1.9025923622740643E-3</v>
      </c>
      <c r="AB31" s="8">
        <f t="shared" si="61"/>
        <v>-1.3316651221851642E-3</v>
      </c>
      <c r="AC31" s="8">
        <f t="shared" si="61"/>
        <v>-3.0111643037993583E-3</v>
      </c>
      <c r="AD31" s="8">
        <f t="shared" si="61"/>
        <v>-3.7632862770381826E-3</v>
      </c>
      <c r="AE31" s="8">
        <f t="shared" si="61"/>
        <v>-2.0281136453065979E-3</v>
      </c>
      <c r="AF31" s="8">
        <f t="shared" si="61"/>
        <v>-3.4113306327084409E-3</v>
      </c>
      <c r="AG31" s="8">
        <f t="shared" ref="AG31" si="62">M32</f>
        <v>-1.6715247559697126E-3</v>
      </c>
      <c r="AH31" s="8">
        <f t="shared" ref="AH31" si="63">N32</f>
        <v>-8.319725631538025E-4</v>
      </c>
      <c r="AI31" s="18">
        <f t="shared" si="8"/>
        <v>-2.3664081681340687E-3</v>
      </c>
    </row>
    <row r="32" spans="1:42">
      <c r="A32" t="s">
        <v>20</v>
      </c>
      <c r="B32" t="s">
        <v>11</v>
      </c>
      <c r="C32" s="8">
        <f>'1'!C32/$F$2</f>
        <v>-2.3272262155886393E-3</v>
      </c>
      <c r="D32" s="8">
        <f>'2'!C32/$G$2</f>
        <v>-4.179836026320341E-3</v>
      </c>
      <c r="E32" s="8">
        <f>'3'!C32/$H$2</f>
        <v>-2.8942920608377421E-3</v>
      </c>
      <c r="F32" s="8">
        <f>'4'!C32/$I$2</f>
        <v>-1.0438940524267796E-3</v>
      </c>
      <c r="G32" s="8">
        <f>'5'!C32/$J$2</f>
        <v>-1.9025923622740643E-3</v>
      </c>
      <c r="H32" s="8">
        <f>'6'!C32/$K$2</f>
        <v>-1.3316651221851642E-3</v>
      </c>
      <c r="I32" s="8">
        <f>'7'!C32/$L$2</f>
        <v>-3.0111643037993583E-3</v>
      </c>
      <c r="J32" s="8">
        <f>'8'!C32/$M$2</f>
        <v>-3.7632862770381826E-3</v>
      </c>
      <c r="K32" s="8">
        <f>'9'!C32/$N$2</f>
        <v>-2.0281136453065979E-3</v>
      </c>
      <c r="L32" s="23">
        <f>'10'!C34/$O$2</f>
        <v>-3.4113306327084409E-3</v>
      </c>
      <c r="M32" s="8">
        <f>'11'!C32/$P$2</f>
        <v>-1.6715247559697126E-3</v>
      </c>
      <c r="N32" s="8">
        <f>'12'!C32/$Q$2</f>
        <v>-8.319725631538025E-4</v>
      </c>
      <c r="O32" s="36">
        <f t="shared" si="3"/>
        <v>-2.3664081681340687E-3</v>
      </c>
      <c r="P32" s="36">
        <f t="shared" si="4"/>
        <v>1.0877090074877846E-3</v>
      </c>
      <c r="Q32" s="36">
        <f t="shared" si="21"/>
        <v>-8.319725631538025E-4</v>
      </c>
      <c r="R32" s="34"/>
      <c r="S32" s="34"/>
      <c r="T32" s="34"/>
      <c r="V32" t="s">
        <v>59</v>
      </c>
      <c r="W32" s="8">
        <f>C34</f>
        <v>0.17915738484598548</v>
      </c>
      <c r="X32" s="8">
        <f t="shared" ref="X32:AF32" si="64">D34</f>
        <v>0.21014863096419936</v>
      </c>
      <c r="Y32" s="8">
        <f t="shared" si="64"/>
        <v>0.45364193757852295</v>
      </c>
      <c r="Z32" s="8">
        <f t="shared" si="64"/>
        <v>0.13996037372492121</v>
      </c>
      <c r="AA32" s="8">
        <f t="shared" si="64"/>
        <v>0.18446464625892822</v>
      </c>
      <c r="AB32" s="8">
        <f t="shared" si="64"/>
        <v>0.11651177799387417</v>
      </c>
      <c r="AC32" s="8">
        <f t="shared" si="64"/>
        <v>0.21346120362720994</v>
      </c>
      <c r="AD32" s="8">
        <f t="shared" si="64"/>
        <v>0.70799392044086618</v>
      </c>
      <c r="AE32" s="8">
        <f t="shared" si="64"/>
        <v>0.21221520375182715</v>
      </c>
      <c r="AF32" s="8">
        <f t="shared" si="64"/>
        <v>0.3769545077084725</v>
      </c>
      <c r="AG32" s="8">
        <f t="shared" ref="AG32" si="65">M34</f>
        <v>0.33365256746737854</v>
      </c>
      <c r="AH32" s="8">
        <f t="shared" ref="AH32" si="66">N34</f>
        <v>-7.5933239516554812E-2</v>
      </c>
      <c r="AI32" s="18">
        <f t="shared" si="8"/>
        <v>0.25435240957046928</v>
      </c>
    </row>
    <row r="33" spans="1:35">
      <c r="B33" t="s">
        <v>12</v>
      </c>
      <c r="C33" s="8">
        <f>'1'!C33/$F$2</f>
        <v>-1.5731622322408875E-2</v>
      </c>
      <c r="D33" s="8">
        <f>'2'!C33/$G$2</f>
        <v>-1.443177863072846E-2</v>
      </c>
      <c r="E33" s="8">
        <f>'3'!C33/$H$2</f>
        <v>-1.5648210229352956E-2</v>
      </c>
      <c r="F33" s="8">
        <f>'4'!C33/$I$2</f>
        <v>-8.753451375472494E-3</v>
      </c>
      <c r="G33" s="8">
        <f>'5'!C33/$J$2</f>
        <v>-1.7656357364117373E-2</v>
      </c>
      <c r="H33" s="8">
        <f>'6'!C33/$K$2</f>
        <v>-1.8332090563069083E-2</v>
      </c>
      <c r="I33" s="8">
        <f>'7'!C33/$L$2</f>
        <v>-2.4181336130069599E-2</v>
      </c>
      <c r="J33" s="8">
        <f>'8'!C33/$M$2</f>
        <v>-2.9135075074932165E-2</v>
      </c>
      <c r="K33" s="8">
        <f>'9'!C33/$N$2</f>
        <v>-2.6755996461980038E-2</v>
      </c>
      <c r="L33" s="23">
        <f>'10'!C35/$O$2</f>
        <v>-4.913169433051752E-2</v>
      </c>
      <c r="M33" s="8">
        <f>'11'!C33/$P$2</f>
        <v>-1.5412991834600469E-2</v>
      </c>
      <c r="N33" s="8">
        <f>'12'!C33/$Q$2</f>
        <v>-5.532414900977986E-3</v>
      </c>
      <c r="O33" s="36">
        <f t="shared" si="3"/>
        <v>-2.0058584934852252E-2</v>
      </c>
      <c r="P33" s="36">
        <f t="shared" si="4"/>
        <v>1.1395630731565187E-2</v>
      </c>
      <c r="Q33" s="36">
        <f t="shared" si="21"/>
        <v>-5.532414900977986E-3</v>
      </c>
      <c r="R33" s="34"/>
      <c r="S33" s="34"/>
      <c r="T33" s="34"/>
      <c r="V33" t="s">
        <v>22</v>
      </c>
      <c r="W33" s="8">
        <f>C36</f>
        <v>-0.31981493897878538</v>
      </c>
      <c r="X33" s="8">
        <f t="shared" ref="X33:AF33" si="67">D36</f>
        <v>-0.81600245876447086</v>
      </c>
      <c r="Y33" s="8">
        <f t="shared" si="67"/>
        <v>0.12915392456676861</v>
      </c>
      <c r="Z33" s="8">
        <f t="shared" si="67"/>
        <v>-8.0827499554918275E-2</v>
      </c>
      <c r="AA33" s="8">
        <f t="shared" si="67"/>
        <v>-0.22193097422455221</v>
      </c>
      <c r="AB33" s="8">
        <f t="shared" si="67"/>
        <v>-0.20822469860057591</v>
      </c>
      <c r="AC33" s="8">
        <f t="shared" si="67"/>
        <v>-0.37090062230366894</v>
      </c>
      <c r="AD33" s="8">
        <f t="shared" si="67"/>
        <v>0.28513015434231748</v>
      </c>
      <c r="AE33" s="8">
        <f t="shared" si="67"/>
        <v>-0.15666147529378452</v>
      </c>
      <c r="AF33" s="8">
        <f t="shared" si="67"/>
        <v>-0.28899082568807338</v>
      </c>
      <c r="AG33" s="8">
        <f t="shared" ref="AG33" si="68">M36</f>
        <v>0.13528629739723824</v>
      </c>
      <c r="AH33" s="8">
        <f t="shared" ref="AH33" si="69">N36</f>
        <v>-0.33463387887316515</v>
      </c>
      <c r="AI33" s="18">
        <f t="shared" si="8"/>
        <v>-0.1873680829979725</v>
      </c>
    </row>
    <row r="34" spans="1:35">
      <c r="A34" t="s">
        <v>16</v>
      </c>
      <c r="B34" t="s">
        <v>11</v>
      </c>
      <c r="C34" s="8">
        <f>'1'!C34/$F$2</f>
        <v>0.17915738484598548</v>
      </c>
      <c r="D34" s="8">
        <f>'2'!C34/$G$2</f>
        <v>0.21014863096419936</v>
      </c>
      <c r="E34" s="8">
        <f>'3'!C34/$H$2</f>
        <v>0.45364193757852295</v>
      </c>
      <c r="F34" s="8">
        <f>'4'!C34/$I$2</f>
        <v>0.13996037372492121</v>
      </c>
      <c r="G34" s="8">
        <f>'5'!C34/$J$2</f>
        <v>0.18446464625892822</v>
      </c>
      <c r="H34" s="8">
        <f>'6'!C34/$K$2</f>
        <v>0.11651177799387417</v>
      </c>
      <c r="I34" s="8">
        <f>'7'!C34/$L$2</f>
        <v>0.21346120362720994</v>
      </c>
      <c r="J34" s="8">
        <f>'8'!C34/$M$2</f>
        <v>0.70799392044086618</v>
      </c>
      <c r="K34" s="8">
        <f>'9'!C34/$N$2</f>
        <v>0.21221520375182715</v>
      </c>
      <c r="L34" s="23">
        <f>'10'!C36/$O$2</f>
        <v>0.3769545077084725</v>
      </c>
      <c r="M34" s="8">
        <f>'11'!C34/$P$2</f>
        <v>0.33365256746737854</v>
      </c>
      <c r="N34" s="8">
        <f>'12'!C34/$Q$2</f>
        <v>-7.5933239516554812E-2</v>
      </c>
      <c r="O34" s="36">
        <f t="shared" si="3"/>
        <v>0.25435240957046928</v>
      </c>
      <c r="P34" s="36">
        <f t="shared" si="4"/>
        <v>0.1963163295029686</v>
      </c>
      <c r="Q34" s="36">
        <f t="shared" si="21"/>
        <v>0.70799392044086618</v>
      </c>
      <c r="R34" s="34"/>
      <c r="S34" s="34"/>
      <c r="T34" s="34"/>
      <c r="U34" t="s">
        <v>12</v>
      </c>
      <c r="V34" t="s">
        <v>57</v>
      </c>
      <c r="W34" s="8">
        <f>C31</f>
        <v>3.3224009632422211E-2</v>
      </c>
      <c r="X34" s="8">
        <f t="shared" ref="X34:AF34" si="70">D31</f>
        <v>1.465836690387194E-2</v>
      </c>
      <c r="Y34" s="8">
        <f t="shared" si="70"/>
        <v>2.8697540164954332E-2</v>
      </c>
      <c r="Z34" s="8">
        <f t="shared" si="70"/>
        <v>1.8582726967064797E-2</v>
      </c>
      <c r="AA34" s="8">
        <f t="shared" si="70"/>
        <v>3.1445203290933081E-2</v>
      </c>
      <c r="AB34" s="8">
        <f t="shared" si="70"/>
        <v>2.3142461317591675E-2</v>
      </c>
      <c r="AC34" s="8">
        <f t="shared" si="70"/>
        <v>3.0271303236853318E-2</v>
      </c>
      <c r="AD34" s="8">
        <f t="shared" si="70"/>
        <v>5.8943931580848312E-2</v>
      </c>
      <c r="AE34" s="8">
        <f t="shared" si="70"/>
        <v>5.4120332434530301E-2</v>
      </c>
      <c r="AF34" s="8">
        <f t="shared" si="70"/>
        <v>9.0924340645977417E-2</v>
      </c>
      <c r="AG34" s="8">
        <f t="shared" ref="AG34" si="71">M31</f>
        <v>4.4562802652807904E-2</v>
      </c>
      <c r="AH34" s="8">
        <f t="shared" ref="AH34" si="72">N31</f>
        <v>5.0544114722521185E-3</v>
      </c>
      <c r="AI34" s="18">
        <f t="shared" si="8"/>
        <v>3.6135619191675621E-2</v>
      </c>
    </row>
    <row r="35" spans="1:35">
      <c r="B35" t="s">
        <v>12</v>
      </c>
      <c r="C35" s="8">
        <f>'1'!C35/$F$2</f>
        <v>1.8457906139341258</v>
      </c>
      <c r="D35" s="8">
        <f>'2'!C35/$G$2</f>
        <v>0.8870065178869736</v>
      </c>
      <c r="E35" s="8">
        <f>'3'!C35/$H$2</f>
        <v>1.6128713454454027</v>
      </c>
      <c r="F35" s="8">
        <f>'4'!C35/$I$2</f>
        <v>1.2738976108306872</v>
      </c>
      <c r="G35" s="8">
        <f>'5'!C35/$J$2</f>
        <v>2.3009827602841342</v>
      </c>
      <c r="H35" s="8">
        <f>'6'!C35/$K$2</f>
        <v>1.8277111543379367</v>
      </c>
      <c r="I35" s="8">
        <f>'7'!C35/$L$2</f>
        <v>3.0053192012258503</v>
      </c>
      <c r="J35" s="8">
        <f>'8'!C35/$M$2</f>
        <v>3.8701671666536979</v>
      </c>
      <c r="K35" s="8">
        <f>'9'!C35/$N$2</f>
        <v>3.6650446039559044</v>
      </c>
      <c r="L35" s="23">
        <f>'10'!C37/$O$2</f>
        <v>6.1850259864485606</v>
      </c>
      <c r="M35" s="8">
        <f>'11'!C35/$P$2</f>
        <v>2.5983228439136359</v>
      </c>
      <c r="N35" s="8">
        <f>'12'!C35/$Q$2</f>
        <v>0.33622955257710802</v>
      </c>
      <c r="O35" s="36">
        <f t="shared" si="3"/>
        <v>2.450697446457835</v>
      </c>
      <c r="P35" s="36">
        <f t="shared" si="4"/>
        <v>1.5823887123120361</v>
      </c>
      <c r="Q35" s="36">
        <f t="shared" si="21"/>
        <v>6.1850259864485606</v>
      </c>
      <c r="R35" s="34"/>
      <c r="S35" s="34"/>
      <c r="T35" s="34"/>
      <c r="V35" t="s">
        <v>58</v>
      </c>
      <c r="W35" s="8">
        <f>C33</f>
        <v>-1.5731622322408875E-2</v>
      </c>
      <c r="X35" s="8">
        <f t="shared" ref="X35:AF35" si="73">D33</f>
        <v>-1.443177863072846E-2</v>
      </c>
      <c r="Y35" s="8">
        <f t="shared" si="73"/>
        <v>-1.5648210229352956E-2</v>
      </c>
      <c r="Z35" s="8">
        <f t="shared" si="73"/>
        <v>-8.753451375472494E-3</v>
      </c>
      <c r="AA35" s="8">
        <f t="shared" si="73"/>
        <v>-1.7656357364117373E-2</v>
      </c>
      <c r="AB35" s="8">
        <f t="shared" si="73"/>
        <v>-1.8332090563069083E-2</v>
      </c>
      <c r="AC35" s="8">
        <f t="shared" si="73"/>
        <v>-2.4181336130069599E-2</v>
      </c>
      <c r="AD35" s="8">
        <f t="shared" si="73"/>
        <v>-2.9135075074932165E-2</v>
      </c>
      <c r="AE35" s="8">
        <f t="shared" si="73"/>
        <v>-2.6755996461980038E-2</v>
      </c>
      <c r="AF35" s="8">
        <f t="shared" si="73"/>
        <v>-4.913169433051752E-2</v>
      </c>
      <c r="AG35" s="8">
        <f t="shared" ref="AG35" si="74">M33</f>
        <v>-1.5412991834600469E-2</v>
      </c>
      <c r="AH35" s="8">
        <f t="shared" ref="AH35" si="75">N33</f>
        <v>-5.532414900977986E-3</v>
      </c>
      <c r="AI35" s="18">
        <f t="shared" si="8"/>
        <v>-2.0058584934852252E-2</v>
      </c>
    </row>
    <row r="36" spans="1:35">
      <c r="A36" t="s">
        <v>22</v>
      </c>
      <c r="B36" t="s">
        <v>11</v>
      </c>
      <c r="C36" s="8">
        <f>'1'!C36/$F$2</f>
        <v>-0.31981493897878538</v>
      </c>
      <c r="D36" s="8">
        <f>'2'!C36/$G$2</f>
        <v>-0.81600245876447086</v>
      </c>
      <c r="E36" s="8">
        <f>'3'!C36/$H$2</f>
        <v>0.12915392456676861</v>
      </c>
      <c r="F36" s="8">
        <f>'4'!C36/$I$2</f>
        <v>-8.0827499554918275E-2</v>
      </c>
      <c r="G36" s="8">
        <f>'5'!C36/$J$2</f>
        <v>-0.22193097422455221</v>
      </c>
      <c r="H36" s="8">
        <f>'6'!C36/$K$2</f>
        <v>-0.20822469860057591</v>
      </c>
      <c r="I36" s="8">
        <f>'7'!C36/$L$2</f>
        <v>-0.37090062230366894</v>
      </c>
      <c r="J36" s="8">
        <f>'8'!C36/$M$2</f>
        <v>0.28513015434231748</v>
      </c>
      <c r="K36" s="8">
        <f>'9'!C36/$N$2</f>
        <v>-0.15666147529378452</v>
      </c>
      <c r="L36" s="23">
        <f>'10'!C38/$O$2</f>
        <v>-0.28899082568807338</v>
      </c>
      <c r="M36" s="8">
        <f>'11'!C36/$P$2</f>
        <v>0.13528629739723824</v>
      </c>
      <c r="N36" s="8">
        <f>'12'!C36/$Q$2</f>
        <v>-0.33463387887316515</v>
      </c>
      <c r="O36" s="36">
        <f t="shared" si="3"/>
        <v>-0.1873680829979725</v>
      </c>
      <c r="P36" s="36">
        <f t="shared" si="4"/>
        <v>0.28918253684815498</v>
      </c>
      <c r="Q36" s="36">
        <f t="shared" si="21"/>
        <v>0.28513015434231748</v>
      </c>
      <c r="R36" s="34"/>
      <c r="S36" s="34"/>
      <c r="T36" s="34"/>
      <c r="V36" t="s">
        <v>59</v>
      </c>
      <c r="W36" s="8">
        <f>C35</f>
        <v>1.8457906139341258</v>
      </c>
      <c r="X36" s="8">
        <f t="shared" ref="X36:AF36" si="76">D35</f>
        <v>0.8870065178869736</v>
      </c>
      <c r="Y36" s="8">
        <f t="shared" si="76"/>
        <v>1.6128713454454027</v>
      </c>
      <c r="Z36" s="8">
        <f t="shared" si="76"/>
        <v>1.2738976108306872</v>
      </c>
      <c r="AA36" s="8">
        <f t="shared" si="76"/>
        <v>2.3009827602841342</v>
      </c>
      <c r="AB36" s="8">
        <f t="shared" si="76"/>
        <v>1.8277111543379367</v>
      </c>
      <c r="AC36" s="8">
        <f t="shared" si="76"/>
        <v>3.0053192012258503</v>
      </c>
      <c r="AD36" s="8">
        <f t="shared" si="76"/>
        <v>3.8701671666536979</v>
      </c>
      <c r="AE36" s="8">
        <f t="shared" si="76"/>
        <v>3.6650446039559044</v>
      </c>
      <c r="AF36" s="8">
        <f t="shared" si="76"/>
        <v>6.1850259864485606</v>
      </c>
      <c r="AG36" s="8">
        <f t="shared" ref="AG36" si="77">M35</f>
        <v>2.5983228439136359</v>
      </c>
      <c r="AH36" s="8">
        <f t="shared" ref="AH36" si="78">N35</f>
        <v>0.33622955257710802</v>
      </c>
      <c r="AI36" s="18">
        <f t="shared" si="8"/>
        <v>2.450697446457835</v>
      </c>
    </row>
    <row r="37" spans="1:35">
      <c r="B37" t="s">
        <v>12</v>
      </c>
      <c r="C37" s="8">
        <f>'1'!C37/$F$2</f>
        <v>2.0075712443620652</v>
      </c>
      <c r="D37" s="8">
        <f>'2'!C37/$G$2</f>
        <v>-2.5171089027763549</v>
      </c>
      <c r="E37" s="8">
        <f>'3'!C37/$H$2</f>
        <v>2.9285423037716618</v>
      </c>
      <c r="F37" s="8">
        <f>'4'!C37/$I$2</f>
        <v>-1.2542181851346592</v>
      </c>
      <c r="G37" s="8">
        <f>'5'!C37/$J$2</f>
        <v>-2.806174457550604</v>
      </c>
      <c r="H37" s="8">
        <f>'6'!C37/$K$2</f>
        <v>-2.2703564825430398</v>
      </c>
      <c r="I37" s="8">
        <f>'7'!C37/$L$2</f>
        <v>1.5659909136028709</v>
      </c>
      <c r="J37" s="8">
        <f>'8'!C37/$M$2</f>
        <v>3.0812600783229671</v>
      </c>
      <c r="K37" s="8">
        <f>'9'!C37/$N$2</f>
        <v>-3.4563216763414983</v>
      </c>
      <c r="L37" s="23">
        <f>'10'!C39/$O$2</f>
        <v>-8.3901827021093069</v>
      </c>
      <c r="M37" s="8">
        <f>'11'!C37/$P$2</f>
        <v>2.3923446591274256</v>
      </c>
      <c r="N37" s="8">
        <f>'12'!C37/$Q$2</f>
        <v>-0.9777804122504925</v>
      </c>
      <c r="O37" s="36">
        <f t="shared" si="3"/>
        <v>-0.80803613495991378</v>
      </c>
      <c r="P37" s="36">
        <f t="shared" si="4"/>
        <v>3.3935346513529296</v>
      </c>
      <c r="Q37" s="36">
        <f t="shared" si="21"/>
        <v>3.0812600783229671</v>
      </c>
      <c r="R37" s="34"/>
      <c r="S37" s="34"/>
      <c r="T37" s="34"/>
      <c r="V37" t="s">
        <v>22</v>
      </c>
      <c r="W37" s="8">
        <f>C37</f>
        <v>2.0075712443620652</v>
      </c>
      <c r="X37" s="8">
        <f t="shared" ref="X37:AF37" si="79">D37</f>
        <v>-2.5171089027763549</v>
      </c>
      <c r="Y37" s="8">
        <f t="shared" si="79"/>
        <v>2.9285423037716618</v>
      </c>
      <c r="Z37" s="8">
        <f t="shared" si="79"/>
        <v>-1.2542181851346592</v>
      </c>
      <c r="AA37" s="8">
        <f t="shared" si="79"/>
        <v>-2.806174457550604</v>
      </c>
      <c r="AB37" s="8">
        <f t="shared" si="79"/>
        <v>-2.2703564825430398</v>
      </c>
      <c r="AC37" s="8">
        <f t="shared" si="79"/>
        <v>1.5659909136028709</v>
      </c>
      <c r="AD37" s="8">
        <f t="shared" si="79"/>
        <v>3.0812600783229671</v>
      </c>
      <c r="AE37" s="8">
        <f t="shared" si="79"/>
        <v>-3.4563216763414983</v>
      </c>
      <c r="AF37" s="8">
        <f t="shared" si="79"/>
        <v>-8.3901827021093069</v>
      </c>
      <c r="AG37" s="8">
        <f t="shared" ref="AG37" si="80">M37</f>
        <v>2.3923446591274256</v>
      </c>
      <c r="AH37" s="8">
        <f t="shared" ref="AH37" si="81">N37</f>
        <v>-0.9777804122504925</v>
      </c>
      <c r="AI37" s="18">
        <f t="shared" si="8"/>
        <v>-0.80803613495991378</v>
      </c>
    </row>
    <row r="38" spans="1:35">
      <c r="A38" s="4" t="s">
        <v>23</v>
      </c>
      <c r="B38" s="4"/>
      <c r="C38" s="8"/>
      <c r="D38" s="8"/>
      <c r="E38" s="8"/>
      <c r="F38" s="8"/>
      <c r="G38" s="8"/>
      <c r="H38" s="8"/>
      <c r="I38" s="8"/>
      <c r="J38" s="8"/>
      <c r="K38" s="8"/>
      <c r="L38" s="23"/>
      <c r="M38" s="8"/>
      <c r="N38" s="8"/>
      <c r="O38" s="36"/>
      <c r="P38" s="36"/>
      <c r="Q38" s="36"/>
      <c r="R38" s="34"/>
      <c r="S38" s="34"/>
      <c r="T38" s="34"/>
    </row>
    <row r="39" spans="1:35">
      <c r="A39" t="s">
        <v>18</v>
      </c>
      <c r="B39" t="s">
        <v>11</v>
      </c>
      <c r="C39" s="8">
        <f>'1'!C39/$F$2</f>
        <v>3.2780492617704676E-3</v>
      </c>
      <c r="D39" s="8">
        <f>'2'!C39/$G$2</f>
        <v>1.8210878815853652E-2</v>
      </c>
      <c r="E39" s="8">
        <f>'3'!C39/$H$2</f>
        <v>1.0411716723129001E-2</v>
      </c>
      <c r="F39" s="8">
        <f>'4'!C39/$I$2</f>
        <v>1.232677924241672E-2</v>
      </c>
      <c r="G39" s="8">
        <f>'5'!C39/$J$2</f>
        <v>2.8326836266836901E-3</v>
      </c>
      <c r="H39" s="8">
        <f>'6'!C39/$K$2</f>
        <v>3.6098705039986365E-3</v>
      </c>
      <c r="I39" s="8">
        <f>'7'!C39/$L$2</f>
        <v>9.2402255015015845E-3</v>
      </c>
      <c r="J39" s="8">
        <f>'8'!C39/$M$2</f>
        <v>2.1983351499313465E-3</v>
      </c>
      <c r="K39" s="8">
        <f>'9'!C39/$N$2</f>
        <v>3.2698106427451086E-3</v>
      </c>
      <c r="L39" s="23">
        <f>'10'!C41/$O$2</f>
        <v>-4.3474690228662667E-3</v>
      </c>
      <c r="M39" s="8">
        <f>'11'!C39/$P$2</f>
        <v>5.1557676561119941E-3</v>
      </c>
      <c r="N39" s="8">
        <f>'12'!C39/$Q$2</f>
        <v>8.4164416566534755E-4</v>
      </c>
      <c r="O39" s="36">
        <f t="shared" si="3"/>
        <v>5.5856910222451079E-3</v>
      </c>
      <c r="P39" s="36">
        <f t="shared" si="4"/>
        <v>6.0036948878815898E-3</v>
      </c>
      <c r="Q39" s="36">
        <f t="shared" si="21"/>
        <v>1.8210878815853652E-2</v>
      </c>
      <c r="R39" s="34"/>
      <c r="S39" s="34"/>
      <c r="T39" s="34"/>
      <c r="U39" t="s">
        <v>11</v>
      </c>
      <c r="V39" t="s">
        <v>60</v>
      </c>
      <c r="W39" s="8">
        <f>C39</f>
        <v>3.2780492617704676E-3</v>
      </c>
      <c r="X39" s="8">
        <f t="shared" ref="X39:AF39" si="82">D39</f>
        <v>1.8210878815853652E-2</v>
      </c>
      <c r="Y39" s="8">
        <f t="shared" si="82"/>
        <v>1.0411716723129001E-2</v>
      </c>
      <c r="Z39" s="8">
        <f t="shared" si="82"/>
        <v>1.232677924241672E-2</v>
      </c>
      <c r="AA39" s="8">
        <f t="shared" si="82"/>
        <v>2.8326836266836901E-3</v>
      </c>
      <c r="AB39" s="8">
        <f t="shared" si="82"/>
        <v>3.6098705039986365E-3</v>
      </c>
      <c r="AC39" s="8">
        <f t="shared" si="82"/>
        <v>9.2402255015015845E-3</v>
      </c>
      <c r="AD39" s="8">
        <f t="shared" si="82"/>
        <v>2.1983351499313465E-3</v>
      </c>
      <c r="AE39" s="8">
        <f t="shared" si="82"/>
        <v>3.2698106427451086E-3</v>
      </c>
      <c r="AF39" s="8">
        <f t="shared" si="82"/>
        <v>-4.3474690228662667E-3</v>
      </c>
      <c r="AG39" s="8">
        <f t="shared" ref="AG39" si="83">M39</f>
        <v>5.1557676561119941E-3</v>
      </c>
      <c r="AH39" s="8">
        <f t="shared" ref="AH39" si="84">N39</f>
        <v>8.4164416566534755E-4</v>
      </c>
      <c r="AI39" s="18">
        <f t="shared" si="8"/>
        <v>5.5856910222451079E-3</v>
      </c>
    </row>
    <row r="40" spans="1:35">
      <c r="B40" t="s">
        <v>12</v>
      </c>
      <c r="C40" s="8">
        <f>'1'!C40/$F$2</f>
        <v>1.8168501737460947E-2</v>
      </c>
      <c r="D40" s="8">
        <f>'2'!C40/$G$2</f>
        <v>4.8964205860568336E-2</v>
      </c>
      <c r="E40" s="8">
        <f>'3'!C40/$H$2</f>
        <v>3.6666577472850619E-2</v>
      </c>
      <c r="F40" s="8">
        <f>'4'!C40/$I$2</f>
        <v>8.2015861985828692E-2</v>
      </c>
      <c r="G40" s="8">
        <f>'5'!C40/$J$2</f>
        <v>3.5960731421893551E-2</v>
      </c>
      <c r="H40" s="8">
        <f>'6'!C40/$K$2</f>
        <v>2.3567922943502597E-2</v>
      </c>
      <c r="I40" s="8">
        <f>'7'!C40/$L$2</f>
        <v>5.8859823769106631E-2</v>
      </c>
      <c r="J40" s="8">
        <f>'8'!C40/$M$2</f>
        <v>2.7160276006329878E-2</v>
      </c>
      <c r="K40" s="8">
        <f>'9'!C40/$N$2</f>
        <v>7.6176595371027903E-2</v>
      </c>
      <c r="L40" s="23">
        <f>'10'!C42/$O$2</f>
        <v>-0.13313899744218341</v>
      </c>
      <c r="M40" s="8">
        <f>'11'!C40/$P$2</f>
        <v>7.3202410722272154E-2</v>
      </c>
      <c r="N40" s="8">
        <f>'12'!C40/$Q$2</f>
        <v>6.1650023843120494E-3</v>
      </c>
      <c r="O40" s="36">
        <f t="shared" si="3"/>
        <v>2.9480742686080825E-2</v>
      </c>
      <c r="P40" s="36">
        <f t="shared" si="4"/>
        <v>5.668533906594847E-2</v>
      </c>
      <c r="Q40" s="36">
        <f t="shared" si="21"/>
        <v>8.2015861985828692E-2</v>
      </c>
      <c r="R40" s="34"/>
      <c r="S40" s="34"/>
      <c r="T40" s="34"/>
      <c r="V40" t="s">
        <v>61</v>
      </c>
      <c r="W40" s="8">
        <f>C41</f>
        <v>-2.2030584478519204E-3</v>
      </c>
      <c r="X40" s="8">
        <f t="shared" ref="X40:AF40" si="85">D41</f>
        <v>-1.039126433730663E-2</v>
      </c>
      <c r="Y40" s="8">
        <f t="shared" si="85"/>
        <v>-3.748321162063624E-3</v>
      </c>
      <c r="Z40" s="8">
        <f t="shared" si="85"/>
        <v>-5.4360273098289945E-3</v>
      </c>
      <c r="AA40" s="8">
        <f t="shared" si="85"/>
        <v>-3.08822495454909E-3</v>
      </c>
      <c r="AB40" s="8">
        <f t="shared" si="85"/>
        <v>-1.5272301122429748E-3</v>
      </c>
      <c r="AC40" s="8">
        <f t="shared" si="85"/>
        <v>-5.8758289172210132E-3</v>
      </c>
      <c r="AD40" s="8">
        <f t="shared" si="85"/>
        <v>-1.4641318362011576E-3</v>
      </c>
      <c r="AE40" s="8">
        <f t="shared" si="85"/>
        <v>-8.574877037035325E-4</v>
      </c>
      <c r="AF40" s="8">
        <f t="shared" si="85"/>
        <v>-3.2080643701837409E-3</v>
      </c>
      <c r="AG40" s="8">
        <f t="shared" ref="AG40" si="86">M41</f>
        <v>-1.6014709556774515E-3</v>
      </c>
      <c r="AH40" s="8">
        <f t="shared" ref="AH40" si="87">N41</f>
        <v>-9.3087551015681486E-4</v>
      </c>
      <c r="AI40" s="18">
        <f t="shared" si="8"/>
        <v>-3.3609988014155789E-3</v>
      </c>
    </row>
    <row r="41" spans="1:35">
      <c r="A41" t="s">
        <v>20</v>
      </c>
      <c r="B41" t="s">
        <v>11</v>
      </c>
      <c r="C41" s="8">
        <f>'1'!C41/$F$2</f>
        <v>-2.2030584478519204E-3</v>
      </c>
      <c r="D41" s="8">
        <f>'2'!C41/$G$2</f>
        <v>-1.039126433730663E-2</v>
      </c>
      <c r="E41" s="8">
        <f>'3'!C41/$H$2</f>
        <v>-3.748321162063624E-3</v>
      </c>
      <c r="F41" s="8">
        <f>'4'!C41/$I$2</f>
        <v>-5.4360273098289945E-3</v>
      </c>
      <c r="G41" s="8">
        <f>'5'!C41/$J$2</f>
        <v>-3.08822495454909E-3</v>
      </c>
      <c r="H41" s="8">
        <f>'6'!C41/$K$2</f>
        <v>-1.5272301122429748E-3</v>
      </c>
      <c r="I41" s="8">
        <f>'7'!C41/$L$2</f>
        <v>-5.8758289172210132E-3</v>
      </c>
      <c r="J41" s="8">
        <f>'8'!C41/$M$2</f>
        <v>-1.4641318362011576E-3</v>
      </c>
      <c r="K41" s="8">
        <f>'9'!C41/$N$2</f>
        <v>-8.574877037035325E-4</v>
      </c>
      <c r="L41" s="23">
        <f>'10'!C43/$O$2</f>
        <v>-3.2080643701837409E-3</v>
      </c>
      <c r="M41" s="8">
        <f>'11'!C41/$P$2</f>
        <v>-1.6014709556774515E-3</v>
      </c>
      <c r="N41" s="8">
        <f>'12'!C41/$Q$2</f>
        <v>-9.3087551015681486E-4</v>
      </c>
      <c r="O41" s="36">
        <f t="shared" si="3"/>
        <v>-3.3609988014155789E-3</v>
      </c>
      <c r="P41" s="36">
        <f t="shared" si="4"/>
        <v>2.7613106813549216E-3</v>
      </c>
      <c r="Q41" s="36">
        <f t="shared" si="21"/>
        <v>-8.574877037035325E-4</v>
      </c>
      <c r="R41" s="34"/>
      <c r="S41" s="34"/>
      <c r="T41" s="34"/>
      <c r="V41" t="s">
        <v>62</v>
      </c>
      <c r="W41" s="8">
        <f>C43</f>
        <v>0.15644312454408768</v>
      </c>
      <c r="X41" s="8">
        <f t="shared" ref="X41:AF41" si="88">D43</f>
        <v>0.69235505161294941</v>
      </c>
      <c r="Y41" s="8">
        <f t="shared" si="88"/>
        <v>0.28327154869169829</v>
      </c>
      <c r="Z41" s="8">
        <f t="shared" si="88"/>
        <v>0.39980037306190819</v>
      </c>
      <c r="AA41" s="8">
        <f t="shared" si="88"/>
        <v>0.24401599210343017</v>
      </c>
      <c r="AB41" s="8">
        <f t="shared" si="88"/>
        <v>0.13672615863217047</v>
      </c>
      <c r="AC41" s="8">
        <f t="shared" si="88"/>
        <v>0.24551160467252434</v>
      </c>
      <c r="AD41" s="8">
        <f t="shared" si="88"/>
        <v>0.23821937891803099</v>
      </c>
      <c r="AE41" s="8">
        <f t="shared" si="88"/>
        <v>0.11732461585396008</v>
      </c>
      <c r="AF41" s="8">
        <f t="shared" si="88"/>
        <v>0.10893702673045755</v>
      </c>
      <c r="AG41" s="8">
        <f t="shared" ref="AG41" si="89">M43</f>
        <v>8.7324507089467387E-2</v>
      </c>
      <c r="AH41" s="8">
        <f t="shared" ref="AH41" si="90">N43</f>
        <v>6.3160806505831515E-2</v>
      </c>
      <c r="AI41" s="18">
        <f t="shared" si="8"/>
        <v>0.23109084903470969</v>
      </c>
    </row>
    <row r="42" spans="1:35">
      <c r="B42" t="s">
        <v>12</v>
      </c>
      <c r="C42" s="8">
        <f>'1'!C42/$F$2</f>
        <v>-1.1773673212515438E-2</v>
      </c>
      <c r="D42" s="8">
        <f>'2'!C42/$G$2</f>
        <v>-3.2081709853088718E-2</v>
      </c>
      <c r="E42" s="8">
        <f>'3'!C42/$H$2</f>
        <v>-2.4886250010113253E-2</v>
      </c>
      <c r="F42" s="8">
        <f>'4'!C42/$I$2</f>
        <v>-3.9877282205297911E-2</v>
      </c>
      <c r="G42" s="8">
        <f>'5'!C42/$J$2</f>
        <v>-2.5594016888065819E-2</v>
      </c>
      <c r="H42" s="8">
        <f>'6'!C42/$K$2</f>
        <v>-2.0361032955189585E-2</v>
      </c>
      <c r="I42" s="8">
        <f>'7'!C42/$L$2</f>
        <v>-3.5293151751025389E-2</v>
      </c>
      <c r="J42" s="8">
        <f>'8'!C42/$M$2</f>
        <v>-1.7962749366981803E-2</v>
      </c>
      <c r="K42" s="8">
        <f>'9'!C42/$N$2</f>
        <v>-2.861571074283421E-2</v>
      </c>
      <c r="L42" s="23">
        <f>'10'!C44/$O$2</f>
        <v>-7.4878442204728696E-2</v>
      </c>
      <c r="M42" s="8">
        <f>'11'!C42/$P$2</f>
        <v>-2.9640988616751927E-2</v>
      </c>
      <c r="N42" s="8">
        <f>'12'!C42/$Q$2</f>
        <v>-8.1216632113777342E-3</v>
      </c>
      <c r="O42" s="36">
        <f t="shared" si="3"/>
        <v>-2.9090555918164205E-2</v>
      </c>
      <c r="P42" s="36">
        <f t="shared" si="4"/>
        <v>1.7136710081943396E-2</v>
      </c>
      <c r="Q42" s="36">
        <f t="shared" si="21"/>
        <v>-8.1216632113777342E-3</v>
      </c>
      <c r="R42" s="34"/>
      <c r="S42" s="34"/>
      <c r="T42" s="34"/>
      <c r="V42" t="s">
        <v>24</v>
      </c>
      <c r="W42" s="8">
        <f>C45</f>
        <v>-0.28425050267406832</v>
      </c>
      <c r="X42" s="8">
        <f t="shared" ref="X42:AF42" si="91">D45</f>
        <v>-1.2139125089642455</v>
      </c>
      <c r="Y42" s="8">
        <f t="shared" si="91"/>
        <v>-0.16340468909276251</v>
      </c>
      <c r="Z42" s="8">
        <f t="shared" si="91"/>
        <v>-0.42186668853789738</v>
      </c>
      <c r="AA42" s="8">
        <f t="shared" si="91"/>
        <v>-0.48427260812581918</v>
      </c>
      <c r="AB42" s="8">
        <f t="shared" si="91"/>
        <v>-8.4918978168184001E-2</v>
      </c>
      <c r="AC42" s="8">
        <f t="shared" si="91"/>
        <v>-0.89867521856984678</v>
      </c>
      <c r="AD42" s="8">
        <f t="shared" si="91"/>
        <v>-5.3386316516931584E-2</v>
      </c>
      <c r="AE42" s="8">
        <f t="shared" si="91"/>
        <v>7.0791448393034126E-2</v>
      </c>
      <c r="AF42" s="8">
        <f t="shared" si="91"/>
        <v>-0.55947620167803647</v>
      </c>
      <c r="AG42" s="8">
        <f t="shared" ref="AG42" si="92">M45</f>
        <v>-5.9168701128382982E-2</v>
      </c>
      <c r="AH42" s="8">
        <f t="shared" ref="AH42" si="93">N45</f>
        <v>-0.15712410874421487</v>
      </c>
      <c r="AI42" s="18">
        <f t="shared" si="8"/>
        <v>-0.35913875615061291</v>
      </c>
    </row>
    <row r="43" spans="1:35">
      <c r="A43" t="s">
        <v>16</v>
      </c>
      <c r="B43" t="s">
        <v>11</v>
      </c>
      <c r="C43" s="8">
        <f>'1'!C43/$F$2</f>
        <v>0.15644312454408768</v>
      </c>
      <c r="D43" s="8">
        <f>'2'!C43/$G$2</f>
        <v>0.69235505161294941</v>
      </c>
      <c r="E43" s="8">
        <f>'3'!C43/$H$2</f>
        <v>0.28327154869169829</v>
      </c>
      <c r="F43" s="8">
        <f>'4'!C43/$I$2</f>
        <v>0.39980037306190819</v>
      </c>
      <c r="G43" s="8">
        <f>'5'!C43/$J$2</f>
        <v>0.24401599210343017</v>
      </c>
      <c r="H43" s="8">
        <f>'6'!C43/$K$2</f>
        <v>0.13672615863217047</v>
      </c>
      <c r="I43" s="8">
        <f>'7'!C43/$L$2</f>
        <v>0.24551160467252434</v>
      </c>
      <c r="J43" s="8">
        <f>'8'!C43/$M$2</f>
        <v>0.23821937891803099</v>
      </c>
      <c r="K43" s="8">
        <f>'9'!C43/$N$2</f>
        <v>0.11732461585396008</v>
      </c>
      <c r="L43" s="23">
        <f>'10'!C45/$O$2</f>
        <v>0.10893702673045755</v>
      </c>
      <c r="M43" s="8">
        <f>'11'!C43/$P$2</f>
        <v>8.7324507089467387E-2</v>
      </c>
      <c r="N43" s="8">
        <f>'12'!C43/$Q$2</f>
        <v>6.3160806505831515E-2</v>
      </c>
      <c r="O43" s="36">
        <f t="shared" si="3"/>
        <v>0.23109084903470969</v>
      </c>
      <c r="P43" s="36">
        <f t="shared" si="4"/>
        <v>0.1746650760979328</v>
      </c>
      <c r="Q43" s="36">
        <f t="shared" si="21"/>
        <v>0.69235505161294941</v>
      </c>
      <c r="R43" s="34"/>
      <c r="S43" s="34"/>
      <c r="T43" s="34"/>
      <c r="U43" t="s">
        <v>12</v>
      </c>
      <c r="V43" t="s">
        <v>60</v>
      </c>
      <c r="W43" s="8">
        <f>C40</f>
        <v>1.8168501737460947E-2</v>
      </c>
      <c r="X43" s="8">
        <f t="shared" ref="X43:AF43" si="94">D40</f>
        <v>4.8964205860568336E-2</v>
      </c>
      <c r="Y43" s="8">
        <f t="shared" si="94"/>
        <v>3.6666577472850619E-2</v>
      </c>
      <c r="Z43" s="8">
        <f t="shared" si="94"/>
        <v>8.2015861985828692E-2</v>
      </c>
      <c r="AA43" s="8">
        <f t="shared" si="94"/>
        <v>3.5960731421893551E-2</v>
      </c>
      <c r="AB43" s="8">
        <f t="shared" si="94"/>
        <v>2.3567922943502597E-2</v>
      </c>
      <c r="AC43" s="8">
        <f t="shared" si="94"/>
        <v>5.8859823769106631E-2</v>
      </c>
      <c r="AD43" s="8">
        <f t="shared" si="94"/>
        <v>2.7160276006329878E-2</v>
      </c>
      <c r="AE43" s="8">
        <f t="shared" si="94"/>
        <v>7.6176595371027903E-2</v>
      </c>
      <c r="AF43" s="8">
        <f t="shared" si="94"/>
        <v>-0.13313899744218341</v>
      </c>
      <c r="AG43" s="8">
        <f t="shared" ref="AG43" si="95">M40</f>
        <v>7.3202410722272154E-2</v>
      </c>
      <c r="AH43" s="8">
        <f t="shared" ref="AH43" si="96">N40</f>
        <v>6.1650023843120494E-3</v>
      </c>
      <c r="AI43" s="18">
        <f t="shared" si="8"/>
        <v>2.9480742686080825E-2</v>
      </c>
    </row>
    <row r="44" spans="1:35">
      <c r="B44" t="s">
        <v>12</v>
      </c>
      <c r="C44" s="8">
        <f>'1'!C44/$F$2</f>
        <v>0.83411888568900483</v>
      </c>
      <c r="D44" s="8">
        <f>'2'!C44/$G$2</f>
        <v>1.7848158648966039</v>
      </c>
      <c r="E44" s="8">
        <f>'3'!C44/$H$2</f>
        <v>1.5182869814676097</v>
      </c>
      <c r="F44" s="8">
        <f>'4'!C44/$I$2</f>
        <v>1.7843794845118872</v>
      </c>
      <c r="G44" s="8">
        <f>'5'!C44/$J$2</f>
        <v>2.2609568551863841</v>
      </c>
      <c r="H44" s="8">
        <f>'6'!C44/$K$2</f>
        <v>1.9336959807737304</v>
      </c>
      <c r="I44" s="8">
        <f>'7'!C44/$L$2</f>
        <v>1.3672470508099224</v>
      </c>
      <c r="J44" s="8">
        <f>'8'!C44/$M$2</f>
        <v>1.050922757268665</v>
      </c>
      <c r="K44" s="8">
        <f>'9'!C44/$N$2</f>
        <v>2.9691256049410311</v>
      </c>
      <c r="L44" s="23">
        <f>'10'!C46/$O$2</f>
        <v>4.0451261649705561</v>
      </c>
      <c r="M44" s="8">
        <f>'11'!C44/$P$2</f>
        <v>1.6057632786852047</v>
      </c>
      <c r="N44" s="8">
        <f>'12'!C44/$Q$2</f>
        <v>0.60906100220793724</v>
      </c>
      <c r="O44" s="36">
        <f t="shared" si="3"/>
        <v>1.8136249926173784</v>
      </c>
      <c r="P44" s="36">
        <f t="shared" si="4"/>
        <v>0.94641874599761133</v>
      </c>
      <c r="Q44" s="36">
        <f t="shared" si="21"/>
        <v>4.0451261649705561</v>
      </c>
      <c r="R44" s="34"/>
      <c r="S44" s="34"/>
      <c r="T44" s="34"/>
      <c r="V44" t="s">
        <v>61</v>
      </c>
      <c r="W44" s="8">
        <f>C42</f>
        <v>-1.1773673212515438E-2</v>
      </c>
      <c r="X44" s="8">
        <f t="shared" ref="X44:AF44" si="97">D42</f>
        <v>-3.2081709853088718E-2</v>
      </c>
      <c r="Y44" s="8">
        <f t="shared" si="97"/>
        <v>-2.4886250010113253E-2</v>
      </c>
      <c r="Z44" s="8">
        <f t="shared" si="97"/>
        <v>-3.9877282205297911E-2</v>
      </c>
      <c r="AA44" s="8">
        <f t="shared" si="97"/>
        <v>-2.5594016888065819E-2</v>
      </c>
      <c r="AB44" s="8">
        <f t="shared" si="97"/>
        <v>-2.0361032955189585E-2</v>
      </c>
      <c r="AC44" s="8">
        <f t="shared" si="97"/>
        <v>-3.5293151751025389E-2</v>
      </c>
      <c r="AD44" s="8">
        <f t="shared" si="97"/>
        <v>-1.7962749366981803E-2</v>
      </c>
      <c r="AE44" s="8">
        <f t="shared" si="97"/>
        <v>-2.861571074283421E-2</v>
      </c>
      <c r="AF44" s="8">
        <f t="shared" si="97"/>
        <v>-7.4878442204728696E-2</v>
      </c>
      <c r="AG44" s="8">
        <f t="shared" ref="AG44" si="98">M42</f>
        <v>-2.9640988616751927E-2</v>
      </c>
      <c r="AH44" s="8">
        <f t="shared" ref="AH44" si="99">N42</f>
        <v>-8.1216632113777342E-3</v>
      </c>
      <c r="AI44" s="18">
        <f t="shared" si="8"/>
        <v>-2.9090555918164205E-2</v>
      </c>
    </row>
    <row r="45" spans="1:35">
      <c r="A45" t="s">
        <v>24</v>
      </c>
      <c r="B45" t="s">
        <v>11</v>
      </c>
      <c r="C45" s="8">
        <f>'1'!C45/$F$2</f>
        <v>-0.28425050267406832</v>
      </c>
      <c r="D45" s="8">
        <f>'2'!C45/$G$2</f>
        <v>-1.2139125089642455</v>
      </c>
      <c r="E45" s="8">
        <f>'3'!C45/$H$2</f>
        <v>-0.16340468909276251</v>
      </c>
      <c r="F45" s="8">
        <f>'4'!C45/$I$2</f>
        <v>-0.42186668853789738</v>
      </c>
      <c r="G45" s="8">
        <f>'5'!C45/$J$2</f>
        <v>-0.48427260812581918</v>
      </c>
      <c r="H45" s="8">
        <f>'6'!C45/$K$2</f>
        <v>-8.4918978168184001E-2</v>
      </c>
      <c r="I45" s="8">
        <f>'7'!C45/$L$2</f>
        <v>-0.89867521856984678</v>
      </c>
      <c r="J45" s="8">
        <f>'8'!C45/$M$2</f>
        <v>-5.3386316516931584E-2</v>
      </c>
      <c r="K45" s="8">
        <f>'9'!C45/$N$2</f>
        <v>7.0791448393034126E-2</v>
      </c>
      <c r="L45" s="23">
        <f>'10'!C47/$O$2</f>
        <v>-0.55947620167803647</v>
      </c>
      <c r="M45" s="8">
        <f>'11'!C45/$P$2</f>
        <v>-5.9168701128382982E-2</v>
      </c>
      <c r="N45" s="8">
        <f>'12'!C45/$Q$2</f>
        <v>-0.15712410874421487</v>
      </c>
      <c r="O45" s="36">
        <f t="shared" si="3"/>
        <v>-0.35913875615061291</v>
      </c>
      <c r="P45" s="36">
        <f t="shared" si="4"/>
        <v>0.38253926455883058</v>
      </c>
      <c r="Q45" s="36">
        <f t="shared" si="21"/>
        <v>7.0791448393034126E-2</v>
      </c>
      <c r="R45" s="34"/>
      <c r="S45" s="34"/>
      <c r="T45" s="34"/>
      <c r="V45" t="s">
        <v>62</v>
      </c>
      <c r="W45" s="8">
        <f>C44</f>
        <v>0.83411888568900483</v>
      </c>
      <c r="X45" s="8">
        <f t="shared" ref="X45:AF45" si="100">D44</f>
        <v>1.7848158648966039</v>
      </c>
      <c r="Y45" s="8">
        <f t="shared" si="100"/>
        <v>1.5182869814676097</v>
      </c>
      <c r="Z45" s="8">
        <f t="shared" si="100"/>
        <v>1.7843794845118872</v>
      </c>
      <c r="AA45" s="8">
        <f t="shared" si="100"/>
        <v>2.2609568551863841</v>
      </c>
      <c r="AB45" s="8">
        <f t="shared" si="100"/>
        <v>1.9336959807737304</v>
      </c>
      <c r="AC45" s="8">
        <f t="shared" si="100"/>
        <v>1.3672470508099224</v>
      </c>
      <c r="AD45" s="8">
        <f t="shared" si="100"/>
        <v>1.050922757268665</v>
      </c>
      <c r="AE45" s="8">
        <f t="shared" si="100"/>
        <v>2.9691256049410311</v>
      </c>
      <c r="AF45" s="8">
        <f t="shared" si="100"/>
        <v>4.0451261649705561</v>
      </c>
      <c r="AG45" s="8">
        <f t="shared" ref="AG45" si="101">M44</f>
        <v>1.6057632786852047</v>
      </c>
      <c r="AH45" s="8">
        <f t="shared" ref="AH45" si="102">N44</f>
        <v>0.60906100220793724</v>
      </c>
      <c r="AI45" s="18">
        <f t="shared" si="8"/>
        <v>1.8136249926173784</v>
      </c>
    </row>
    <row r="46" spans="1:35">
      <c r="B46" t="s">
        <v>12</v>
      </c>
      <c r="C46" s="8">
        <f>'1'!C46/$F$2</f>
        <v>-1.5268800285188542</v>
      </c>
      <c r="D46" s="8">
        <f>'2'!C46/$G$2</f>
        <v>-4.5970187480790896</v>
      </c>
      <c r="E46" s="8">
        <f>'3'!C46/$H$2</f>
        <v>-3.482670744138634</v>
      </c>
      <c r="F46" s="8">
        <f>'4'!C46/$I$2</f>
        <v>-4.7704829675512981</v>
      </c>
      <c r="G46" s="8">
        <f>'5'!C46/$J$2</f>
        <v>-5.7585554099315566</v>
      </c>
      <c r="H46" s="8">
        <f>'6'!C46/$K$2</f>
        <v>-2.5611421831934553</v>
      </c>
      <c r="I46" s="8">
        <f>'7'!C46/$L$2</f>
        <v>1.1157942961860039</v>
      </c>
      <c r="J46" s="8">
        <f>'8'!C46/$M$2</f>
        <v>-2.9847961299239807</v>
      </c>
      <c r="K46" s="8">
        <f>'9'!C46/$N$2</f>
        <v>-1.6602718391618294</v>
      </c>
      <c r="L46" s="23">
        <f>'10'!C48/$O$2</f>
        <v>-9.6788990825688064</v>
      </c>
      <c r="M46" s="8">
        <f>'11'!C46/$P$2</f>
        <v>-2.4990649500176154</v>
      </c>
      <c r="N46" s="8">
        <f>'12'!C46/$Q$2</f>
        <v>-1.4488180224160003</v>
      </c>
      <c r="O46" s="36">
        <f t="shared" si="3"/>
        <v>-3.3210671507762601</v>
      </c>
      <c r="P46" s="36">
        <f t="shared" si="4"/>
        <v>2.7077835092934852</v>
      </c>
      <c r="Q46" s="36">
        <f t="shared" si="21"/>
        <v>1.1157942961860039</v>
      </c>
      <c r="R46" s="34"/>
      <c r="S46" s="34"/>
      <c r="T46" s="34"/>
      <c r="V46" t="s">
        <v>24</v>
      </c>
      <c r="W46" s="8">
        <f>C46</f>
        <v>-1.5268800285188542</v>
      </c>
      <c r="X46" s="8">
        <f t="shared" ref="X46:AF48" si="103">D46</f>
        <v>-4.5970187480790896</v>
      </c>
      <c r="Y46" s="8">
        <f t="shared" si="103"/>
        <v>-3.482670744138634</v>
      </c>
      <c r="Z46" s="8">
        <f t="shared" si="103"/>
        <v>-4.7704829675512981</v>
      </c>
      <c r="AA46" s="8">
        <f t="shared" si="103"/>
        <v>-5.7585554099315566</v>
      </c>
      <c r="AB46" s="8">
        <f t="shared" si="103"/>
        <v>-2.5611421831934553</v>
      </c>
      <c r="AC46" s="8">
        <f t="shared" si="103"/>
        <v>1.1157942961860039</v>
      </c>
      <c r="AD46" s="8">
        <f t="shared" si="103"/>
        <v>-2.9847961299239807</v>
      </c>
      <c r="AE46" s="8">
        <f t="shared" si="103"/>
        <v>-1.6602718391618294</v>
      </c>
      <c r="AF46" s="8">
        <f t="shared" si="103"/>
        <v>-9.6788990825688064</v>
      </c>
      <c r="AG46" s="8">
        <f t="shared" ref="AG46:AG48" si="104">M46</f>
        <v>-2.4990649500176154</v>
      </c>
      <c r="AH46" s="8">
        <f t="shared" ref="AH46:AH48" si="105">N46</f>
        <v>-1.4488180224160003</v>
      </c>
      <c r="AI46" s="18">
        <f t="shared" si="8"/>
        <v>-3.3210671507762601</v>
      </c>
    </row>
    <row r="47" spans="1:35">
      <c r="A47" t="s">
        <v>27</v>
      </c>
      <c r="B47" t="s">
        <v>29</v>
      </c>
      <c r="C47" s="8">
        <f>'1'!C47/$F$2</f>
        <v>-2.0171314801671595E-4</v>
      </c>
      <c r="D47" s="8">
        <f>'2'!C47/$G$2</f>
        <v>3.5856981866612029E-4</v>
      </c>
      <c r="E47" s="8">
        <f>'3'!C47/$H$2</f>
        <v>8.664627930682978E-4</v>
      </c>
      <c r="F47" s="8">
        <f>'4'!C47/$I$2</f>
        <v>1.1289924075412738E-3</v>
      </c>
      <c r="G47" s="8">
        <f>'5'!C47/$J$2</f>
        <v>4.3687199650502398E-4</v>
      </c>
      <c r="H47" s="8">
        <f>'6'!C47/$K$2</f>
        <v>1.1786309291695623E-4</v>
      </c>
      <c r="I47" s="8">
        <f>'7'!C47/$L$2</f>
        <v>1.9089069598747757E-4</v>
      </c>
      <c r="J47" s="8">
        <f>'8'!C47/$M$2</f>
        <v>7.4867542041004388E-4</v>
      </c>
      <c r="K47" s="8">
        <f>'9'!C47/$N$2</f>
        <v>-5.6633158714427298E-4</v>
      </c>
      <c r="L47" s="23">
        <f>'10'!C49/$O$2</f>
        <v>4.3127107347290831E-4</v>
      </c>
      <c r="M47" s="8">
        <f>'11'!C47/$P$2</f>
        <v>1.02884128184484E-3</v>
      </c>
      <c r="N47" s="8">
        <f>'12'!C47/$Q$2</f>
        <v>3.6325663348064485E-4</v>
      </c>
      <c r="O47" s="36">
        <f t="shared" si="3"/>
        <v>4.0863753989438321E-4</v>
      </c>
      <c r="P47" s="36">
        <f t="shared" si="4"/>
        <v>4.9449013522820102E-4</v>
      </c>
      <c r="Q47" s="36">
        <f t="shared" si="21"/>
        <v>1.1289924075412738E-3</v>
      </c>
      <c r="R47" s="34"/>
      <c r="S47" s="34"/>
      <c r="T47" s="34"/>
      <c r="U47" t="s">
        <v>27</v>
      </c>
      <c r="V47" t="s">
        <v>29</v>
      </c>
      <c r="W47" s="8">
        <f>C47</f>
        <v>-2.0171314801671595E-4</v>
      </c>
      <c r="X47" s="8">
        <f t="shared" si="103"/>
        <v>3.5856981866612029E-4</v>
      </c>
      <c r="Y47" s="8">
        <f t="shared" si="103"/>
        <v>8.664627930682978E-4</v>
      </c>
      <c r="Z47" s="8">
        <f t="shared" si="103"/>
        <v>1.1289924075412738E-3</v>
      </c>
      <c r="AA47" s="8">
        <f t="shared" si="103"/>
        <v>4.3687199650502398E-4</v>
      </c>
      <c r="AB47" s="8">
        <f t="shared" si="103"/>
        <v>1.1786309291695623E-4</v>
      </c>
      <c r="AC47" s="8">
        <f t="shared" si="103"/>
        <v>1.9089069598747757E-4</v>
      </c>
      <c r="AD47" s="8">
        <f t="shared" si="103"/>
        <v>7.4867542041004388E-4</v>
      </c>
      <c r="AE47" s="8">
        <f t="shared" si="103"/>
        <v>-5.6633158714427298E-4</v>
      </c>
      <c r="AF47" s="8">
        <f t="shared" si="103"/>
        <v>4.3127107347290831E-4</v>
      </c>
      <c r="AG47" s="8">
        <f t="shared" si="104"/>
        <v>1.02884128184484E-3</v>
      </c>
      <c r="AH47" s="8">
        <f t="shared" si="105"/>
        <v>3.6325663348064485E-4</v>
      </c>
      <c r="AI47" s="18">
        <f t="shared" si="8"/>
        <v>4.0863753989438321E-4</v>
      </c>
    </row>
    <row r="48" spans="1:35">
      <c r="B48" t="s">
        <v>28</v>
      </c>
      <c r="C48" s="8">
        <f>'1'!C48/$F$2</f>
        <v>8.2118307628710604E-4</v>
      </c>
      <c r="D48" s="8">
        <f>'2'!C48/$G$2</f>
        <v>8.195881569511321E-4</v>
      </c>
      <c r="E48" s="8">
        <f>'3'!C48/$H$2</f>
        <v>5.6065239551478089E-4</v>
      </c>
      <c r="F48" s="8">
        <f>'4'!C48/$I$2</f>
        <v>6.620456501520535E-4</v>
      </c>
      <c r="G48" s="8">
        <f>'5'!C48/$J$2</f>
        <v>8.7374399301004795E-4</v>
      </c>
      <c r="H48" s="8">
        <f>'6'!C48/$K$2</f>
        <v>1.0186730943695299E-3</v>
      </c>
      <c r="I48" s="8">
        <f>'7'!C48/$L$2</f>
        <v>4.1995953117245066E-4</v>
      </c>
      <c r="J48" s="8">
        <f>'8'!C48/$M$2</f>
        <v>5.7590416954618755E-4</v>
      </c>
      <c r="K48" s="8">
        <f>'9'!C48/$N$2</f>
        <v>9.910802775024779E-4</v>
      </c>
      <c r="L48" s="23">
        <f>'10'!C50/$O$2</f>
        <v>4.7047753469771814E-4</v>
      </c>
      <c r="M48" s="8">
        <f>'11'!C48/$P$2</f>
        <v>6.1923500198312839E-4</v>
      </c>
      <c r="N48" s="8">
        <f>'12'!C48/$Q$2</f>
        <v>8.0315874184476574E-4</v>
      </c>
      <c r="O48" s="36">
        <f t="shared" si="3"/>
        <v>7.1964180191928155E-4</v>
      </c>
      <c r="P48" s="36">
        <f t="shared" si="4"/>
        <v>1.9664233907140509E-4</v>
      </c>
      <c r="Q48" s="36">
        <f t="shared" si="21"/>
        <v>1.0186730943695299E-3</v>
      </c>
      <c r="R48" s="34"/>
      <c r="S48" s="34"/>
      <c r="T48" s="34"/>
      <c r="V48" t="s">
        <v>28</v>
      </c>
      <c r="W48" s="8">
        <f>C48</f>
        <v>8.2118307628710604E-4</v>
      </c>
      <c r="X48" s="8">
        <f t="shared" si="103"/>
        <v>8.195881569511321E-4</v>
      </c>
      <c r="Y48" s="8">
        <f t="shared" si="103"/>
        <v>5.6065239551478089E-4</v>
      </c>
      <c r="Z48" s="8">
        <f t="shared" si="103"/>
        <v>6.620456501520535E-4</v>
      </c>
      <c r="AA48" s="8">
        <f t="shared" si="103"/>
        <v>8.7374399301004795E-4</v>
      </c>
      <c r="AB48" s="8">
        <f t="shared" si="103"/>
        <v>1.0186730943695299E-3</v>
      </c>
      <c r="AC48" s="8">
        <f t="shared" si="103"/>
        <v>4.1995953117245066E-4</v>
      </c>
      <c r="AD48" s="8">
        <f t="shared" si="103"/>
        <v>5.7590416954618755E-4</v>
      </c>
      <c r="AE48" s="8">
        <f t="shared" si="103"/>
        <v>9.910802775024779E-4</v>
      </c>
      <c r="AF48" s="8">
        <f t="shared" si="103"/>
        <v>4.7047753469771814E-4</v>
      </c>
      <c r="AG48" s="8">
        <f t="shared" si="104"/>
        <v>6.1923500198312839E-4</v>
      </c>
      <c r="AH48" s="8">
        <f t="shared" si="105"/>
        <v>8.0315874184476574E-4</v>
      </c>
      <c r="AI48" s="18">
        <f>AVERAGE(W48:AH48)</f>
        <v>7.1964180191928155E-4</v>
      </c>
    </row>
    <row r="49" spans="1:10">
      <c r="A49" t="s">
        <v>54</v>
      </c>
      <c r="B49" t="s">
        <v>11</v>
      </c>
      <c r="C49" s="8"/>
      <c r="D49" s="8"/>
      <c r="F49" s="8"/>
      <c r="G49" s="8"/>
      <c r="I49" s="8"/>
      <c r="J49" s="8"/>
    </row>
    <row r="50" spans="1:10">
      <c r="B50" t="s">
        <v>12</v>
      </c>
      <c r="C50" s="8"/>
      <c r="D50" s="8"/>
      <c r="F50" s="8"/>
      <c r="G50" s="8"/>
      <c r="I50" s="8"/>
      <c r="J50" s="8"/>
    </row>
  </sheetData>
  <mergeCells count="2">
    <mergeCell ref="B2:D4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2:AJ50"/>
  <sheetViews>
    <sheetView workbookViewId="0">
      <selection activeCell="N38" sqref="N38"/>
    </sheetView>
  </sheetViews>
  <sheetFormatPr defaultRowHeight="14.25"/>
  <cols>
    <col min="1" max="1" width="5.125" customWidth="1"/>
    <col min="3" max="14" width="9.25" bestFit="1" customWidth="1"/>
    <col min="15" max="16" width="9.125" style="5"/>
    <col min="17" max="19" width="9" style="5"/>
  </cols>
  <sheetData>
    <row r="2" spans="1:36">
      <c r="B2" s="24" t="s">
        <v>8</v>
      </c>
      <c r="C2" s="24"/>
      <c r="D2" s="24"/>
    </row>
    <row r="3" spans="1:36">
      <c r="B3" s="24"/>
      <c r="C3" s="24"/>
      <c r="D3" s="24"/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  <c r="L3">
        <v>8</v>
      </c>
      <c r="M3">
        <v>9</v>
      </c>
      <c r="N3">
        <v>10</v>
      </c>
      <c r="O3" s="5">
        <v>11</v>
      </c>
      <c r="P3" s="5">
        <v>12</v>
      </c>
    </row>
    <row r="4" spans="1:36">
      <c r="B4" s="24"/>
      <c r="C4" s="24"/>
      <c r="D4" s="24"/>
      <c r="E4">
        <v>185.9</v>
      </c>
      <c r="F4">
        <v>195.22</v>
      </c>
      <c r="G4">
        <v>196.2</v>
      </c>
      <c r="H4">
        <v>170.69</v>
      </c>
      <c r="I4">
        <v>137.34</v>
      </c>
      <c r="J4">
        <v>154.02000000000001</v>
      </c>
      <c r="K4">
        <v>261.93</v>
      </c>
      <c r="L4">
        <v>173.64</v>
      </c>
      <c r="M4">
        <v>141.26</v>
      </c>
      <c r="N4">
        <v>255.06</v>
      </c>
      <c r="O4" s="5">
        <v>213.85</v>
      </c>
      <c r="P4" s="5">
        <v>174.62</v>
      </c>
    </row>
    <row r="7" spans="1:36">
      <c r="A7" t="s">
        <v>13</v>
      </c>
    </row>
    <row r="8" spans="1:36">
      <c r="C8" s="26" t="s">
        <v>0</v>
      </c>
      <c r="D8" s="26"/>
      <c r="E8" s="26"/>
      <c r="F8" s="26"/>
      <c r="G8" s="26"/>
      <c r="H8" s="26"/>
      <c r="I8" s="26"/>
      <c r="J8" s="26"/>
      <c r="K8" s="26"/>
    </row>
    <row r="9" spans="1:36" s="15" customFormat="1">
      <c r="A9" s="14" t="s">
        <v>14</v>
      </c>
      <c r="B9" s="14"/>
      <c r="C9" s="15">
        <v>1</v>
      </c>
      <c r="D9" s="15">
        <v>2</v>
      </c>
      <c r="E9" s="15">
        <v>3</v>
      </c>
      <c r="F9" s="15">
        <v>4</v>
      </c>
      <c r="G9" s="15">
        <v>5</v>
      </c>
      <c r="H9" s="15">
        <v>6</v>
      </c>
      <c r="I9" s="15">
        <v>7</v>
      </c>
      <c r="J9" s="15">
        <v>8</v>
      </c>
      <c r="K9" s="15">
        <v>9</v>
      </c>
      <c r="L9" s="15">
        <v>10</v>
      </c>
      <c r="M9" s="15">
        <v>11</v>
      </c>
      <c r="N9" s="15">
        <v>12</v>
      </c>
      <c r="O9" s="16" t="s">
        <v>70</v>
      </c>
      <c r="P9" s="16" t="s">
        <v>67</v>
      </c>
      <c r="Q9" s="16"/>
      <c r="R9" s="16"/>
      <c r="S9" s="16"/>
      <c r="T9" s="16" t="s">
        <v>11</v>
      </c>
      <c r="V9" s="15">
        <v>1</v>
      </c>
      <c r="W9" s="15">
        <v>2</v>
      </c>
      <c r="X9" s="15">
        <v>3</v>
      </c>
      <c r="Y9" s="15">
        <v>4</v>
      </c>
      <c r="Z9" s="15">
        <v>5</v>
      </c>
      <c r="AA9" s="15">
        <v>6</v>
      </c>
      <c r="AB9" s="15">
        <v>7</v>
      </c>
      <c r="AC9" s="15">
        <v>8</v>
      </c>
      <c r="AD9" s="15">
        <v>9</v>
      </c>
      <c r="AE9" s="15">
        <v>10</v>
      </c>
      <c r="AF9" s="15">
        <v>11</v>
      </c>
      <c r="AG9" s="15">
        <v>12</v>
      </c>
      <c r="AJ9" s="15" t="s">
        <v>65</v>
      </c>
    </row>
    <row r="10" spans="1:36">
      <c r="A10" t="s">
        <v>15</v>
      </c>
      <c r="B10" t="s">
        <v>11</v>
      </c>
      <c r="C10" s="8">
        <f>'1'!D10</f>
        <v>56.827095026326703</v>
      </c>
      <c r="D10" s="8">
        <f>'2'!D10</f>
        <v>76.22</v>
      </c>
      <c r="E10" s="8">
        <f>'3'!D10</f>
        <v>99.7</v>
      </c>
      <c r="F10" s="8">
        <f>'4'!D10</f>
        <v>40.25</v>
      </c>
      <c r="G10" s="8">
        <f>'5'!D10</f>
        <v>13.61</v>
      </c>
      <c r="H10" s="8">
        <f>'6'!D10</f>
        <v>36.280327551195398</v>
      </c>
      <c r="I10" s="8">
        <f>'7'!D10</f>
        <v>62.21</v>
      </c>
      <c r="J10" s="8">
        <f>'8'!D10</f>
        <v>89.88</v>
      </c>
      <c r="K10" s="8">
        <f>'9'!D10</f>
        <v>63.62</v>
      </c>
      <c r="L10" s="8">
        <f>'10'!D10</f>
        <v>63.93</v>
      </c>
      <c r="M10" s="8">
        <f>'11'!D10</f>
        <v>62.979158171485103</v>
      </c>
      <c r="N10">
        <f>'12'!D10</f>
        <v>47.402181045887303</v>
      </c>
      <c r="O10" s="11">
        <f>AVERAGE(C10:N10)</f>
        <v>59.409063482907868</v>
      </c>
      <c r="P10" s="5">
        <f>STDEV(C10:N10)</f>
        <v>23.439672936856976</v>
      </c>
      <c r="U10" s="5" t="s">
        <v>15</v>
      </c>
      <c r="V10" s="8">
        <f>C10</f>
        <v>56.827095026326703</v>
      </c>
      <c r="W10" s="8">
        <f t="shared" ref="W10:AE10" si="0">D10</f>
        <v>76.22</v>
      </c>
      <c r="X10" s="8">
        <f t="shared" si="0"/>
        <v>99.7</v>
      </c>
      <c r="Y10" s="8">
        <f t="shared" si="0"/>
        <v>40.25</v>
      </c>
      <c r="Z10" s="8">
        <f t="shared" si="0"/>
        <v>13.61</v>
      </c>
      <c r="AA10" s="8">
        <f t="shared" si="0"/>
        <v>36.280327551195398</v>
      </c>
      <c r="AB10" s="8">
        <f t="shared" si="0"/>
        <v>62.21</v>
      </c>
      <c r="AC10" s="8">
        <f t="shared" si="0"/>
        <v>89.88</v>
      </c>
      <c r="AD10" s="8">
        <f t="shared" si="0"/>
        <v>63.62</v>
      </c>
      <c r="AE10" s="8">
        <f t="shared" si="0"/>
        <v>63.93</v>
      </c>
      <c r="AF10" s="8">
        <f t="shared" ref="AF10" si="1">M10</f>
        <v>62.979158171485103</v>
      </c>
      <c r="AG10" s="8">
        <f t="shared" ref="AG10" si="2">N10</f>
        <v>47.402181045887303</v>
      </c>
      <c r="AI10" s="5" t="s">
        <v>15</v>
      </c>
      <c r="AJ10" s="8">
        <f>AVERAGE(V10:AG10)</f>
        <v>59.409063482907868</v>
      </c>
    </row>
    <row r="11" spans="1:36">
      <c r="B11" t="s">
        <v>12</v>
      </c>
      <c r="C11" s="8">
        <f>'1'!D11</f>
        <v>124.479388337223</v>
      </c>
      <c r="D11" s="8">
        <f>'2'!D11</f>
        <v>118</v>
      </c>
      <c r="E11" s="8">
        <f>'3'!D11</f>
        <v>185.1</v>
      </c>
      <c r="F11" s="8">
        <f>'4'!D11</f>
        <v>118.67</v>
      </c>
      <c r="G11" s="8">
        <f>'5'!D11</f>
        <v>-92.37</v>
      </c>
      <c r="H11" s="8">
        <f>'6'!D11</f>
        <v>75.361698086266102</v>
      </c>
      <c r="I11" s="8">
        <f>'7'!D11</f>
        <v>179.95</v>
      </c>
      <c r="J11" s="8">
        <f>'8'!D11</f>
        <v>174.23</v>
      </c>
      <c r="K11" s="8">
        <f>'9'!D11</f>
        <v>166.04</v>
      </c>
      <c r="L11" s="8">
        <f>'10'!D11</f>
        <v>220.87</v>
      </c>
      <c r="M11" s="8">
        <f>'11'!D11</f>
        <v>145.55912945493401</v>
      </c>
      <c r="N11">
        <f>'12'!D11</f>
        <v>106.91203502271</v>
      </c>
      <c r="O11" s="11">
        <f t="shared" ref="O11:O48" si="3">AVERAGE(C11:N11)</f>
        <v>126.90018757509442</v>
      </c>
      <c r="P11" s="5">
        <f t="shared" ref="P11:P48" si="4">STDEV(C11:N11)</f>
        <v>80.022715797964821</v>
      </c>
      <c r="U11" s="5" t="s">
        <v>16</v>
      </c>
      <c r="V11" s="8">
        <f>C12</f>
        <v>-83.867407544066594</v>
      </c>
      <c r="W11" s="8">
        <f t="shared" ref="W11:AE11" si="5">D12</f>
        <v>-150.99</v>
      </c>
      <c r="X11" s="8">
        <f t="shared" si="5"/>
        <v>-194.53</v>
      </c>
      <c r="Y11" s="8">
        <f t="shared" si="5"/>
        <v>-87.98</v>
      </c>
      <c r="Z11" s="8">
        <f t="shared" si="5"/>
        <v>8.66</v>
      </c>
      <c r="AA11" s="8">
        <f t="shared" si="5"/>
        <v>65.467164863394899</v>
      </c>
      <c r="AB11" s="8">
        <f t="shared" si="5"/>
        <v>-140.41</v>
      </c>
      <c r="AC11" s="8">
        <f t="shared" si="5"/>
        <v>246.53</v>
      </c>
      <c r="AD11" s="8">
        <f t="shared" si="5"/>
        <v>-234.56</v>
      </c>
      <c r="AE11" s="8">
        <f t="shared" si="5"/>
        <v>-116.66</v>
      </c>
      <c r="AF11" s="8">
        <f t="shared" ref="AF11" si="6">M12</f>
        <v>-200.305972941232</v>
      </c>
      <c r="AG11" s="8">
        <f t="shared" ref="AG11" si="7">N12</f>
        <v>-134.656581597551</v>
      </c>
      <c r="AI11" s="5" t="s">
        <v>16</v>
      </c>
      <c r="AJ11" s="8">
        <f t="shared" ref="AJ11:AJ48" si="8">AVERAGE(V11:AG11)</f>
        <v>-85.275233101621211</v>
      </c>
    </row>
    <row r="12" spans="1:36">
      <c r="A12" t="s">
        <v>16</v>
      </c>
      <c r="B12" t="s">
        <v>11</v>
      </c>
      <c r="C12" s="8">
        <f>'1'!D12</f>
        <v>-83.867407544066594</v>
      </c>
      <c r="D12" s="8">
        <f>'2'!D12</f>
        <v>-150.99</v>
      </c>
      <c r="E12" s="8">
        <f>'3'!D12</f>
        <v>-194.53</v>
      </c>
      <c r="F12" s="8">
        <f>'4'!D12</f>
        <v>-87.98</v>
      </c>
      <c r="G12" s="8">
        <f>'5'!D12</f>
        <v>8.66</v>
      </c>
      <c r="H12" s="8">
        <f>'6'!D12</f>
        <v>65.467164863394899</v>
      </c>
      <c r="I12" s="8">
        <f>'7'!D12</f>
        <v>-140.41</v>
      </c>
      <c r="J12" s="8">
        <f>'8'!D12</f>
        <v>246.53</v>
      </c>
      <c r="K12" s="8">
        <f>'9'!D12</f>
        <v>-234.56</v>
      </c>
      <c r="L12" s="8">
        <f>'10'!D12</f>
        <v>-116.66</v>
      </c>
      <c r="M12" s="8">
        <f>'11'!D12</f>
        <v>-200.305972941232</v>
      </c>
      <c r="N12">
        <f>'12'!D12</f>
        <v>-134.656581597551</v>
      </c>
      <c r="O12" s="11">
        <f t="shared" si="3"/>
        <v>-85.275233101621211</v>
      </c>
      <c r="P12" s="5">
        <f t="shared" si="4"/>
        <v>134.80205020037039</v>
      </c>
      <c r="U12" s="5" t="s">
        <v>17</v>
      </c>
      <c r="V12" s="8">
        <f>C14</f>
        <v>-24.427450561427499</v>
      </c>
      <c r="W12" s="8">
        <f t="shared" ref="W12:AE12" si="9">D14</f>
        <v>-40.17</v>
      </c>
      <c r="X12" s="8">
        <f t="shared" si="9"/>
        <v>-52.76</v>
      </c>
      <c r="Y12" s="8">
        <f t="shared" si="9"/>
        <v>1.04</v>
      </c>
      <c r="Z12" s="8">
        <f t="shared" si="9"/>
        <v>6.2</v>
      </c>
      <c r="AA12" s="8">
        <f t="shared" si="9"/>
        <v>-39.557118604527602</v>
      </c>
      <c r="AB12" s="8">
        <f t="shared" si="9"/>
        <v>16.84</v>
      </c>
      <c r="AC12" s="8">
        <f t="shared" si="9"/>
        <v>-101.32</v>
      </c>
      <c r="AD12" s="8">
        <f t="shared" si="9"/>
        <v>-47.59</v>
      </c>
      <c r="AE12" s="8">
        <f t="shared" si="9"/>
        <v>-28.26</v>
      </c>
      <c r="AF12" s="8">
        <f t="shared" ref="AF12" si="10">M14</f>
        <v>-57.388657375876299</v>
      </c>
      <c r="AG12" s="8">
        <f t="shared" ref="AG12" si="11">N14</f>
        <v>-19.549499725517599</v>
      </c>
      <c r="AI12" s="5" t="s">
        <v>17</v>
      </c>
      <c r="AJ12" s="8">
        <f t="shared" si="8"/>
        <v>-32.245227188945748</v>
      </c>
    </row>
    <row r="13" spans="1:36">
      <c r="B13" t="s">
        <v>12</v>
      </c>
      <c r="C13" s="8">
        <f>'1'!D13</f>
        <v>-215.62501264843499</v>
      </c>
      <c r="D13" s="8">
        <f>'2'!D13</f>
        <v>-274.69</v>
      </c>
      <c r="E13" s="8">
        <f>'3'!D13</f>
        <v>-351.04</v>
      </c>
      <c r="F13" s="8">
        <f>'4'!D13</f>
        <v>-182.01</v>
      </c>
      <c r="G13" s="8">
        <f>'5'!D13</f>
        <v>-103.58</v>
      </c>
      <c r="H13" s="8">
        <f>'6'!D13</f>
        <v>184.79290196365901</v>
      </c>
      <c r="I13" s="8">
        <f>'7'!D13</f>
        <v>-424.71</v>
      </c>
      <c r="J13" s="8">
        <f>'8'!D13</f>
        <v>427.09</v>
      </c>
      <c r="K13" s="8">
        <f>'9'!D13</f>
        <v>-387.61</v>
      </c>
      <c r="L13" s="8">
        <f>'10'!D13</f>
        <v>-583.04999999999995</v>
      </c>
      <c r="M13" s="8">
        <f>'11'!D13</f>
        <v>-313.96512623870001</v>
      </c>
      <c r="N13">
        <f>'12'!D13</f>
        <v>-253.726337553881</v>
      </c>
      <c r="O13" s="11">
        <f t="shared" si="3"/>
        <v>-206.51029787311305</v>
      </c>
      <c r="P13" s="5">
        <f t="shared" si="4"/>
        <v>274.2508939285463</v>
      </c>
      <c r="U13" s="5" t="s">
        <v>18</v>
      </c>
      <c r="V13" s="8">
        <f>C16</f>
        <v>8.0359954033294496</v>
      </c>
      <c r="W13" s="8">
        <f t="shared" ref="W13:AE13" si="12">D16</f>
        <v>12.226286632866181</v>
      </c>
      <c r="X13" s="8">
        <f t="shared" si="12"/>
        <v>14.8422692773193</v>
      </c>
      <c r="Y13" s="8">
        <f t="shared" si="12"/>
        <v>6.2079799513387464</v>
      </c>
      <c r="Z13" s="8">
        <f t="shared" si="12"/>
        <v>-0.9255024666293924</v>
      </c>
      <c r="AA13" s="8">
        <f t="shared" si="12"/>
        <v>-2.2838410038301702</v>
      </c>
      <c r="AB13" s="8">
        <f t="shared" si="12"/>
        <v>9.3877551337271807</v>
      </c>
      <c r="AC13" s="8">
        <f t="shared" si="12"/>
        <v>-10.551915705180578</v>
      </c>
      <c r="AD13" s="8">
        <f t="shared" si="12"/>
        <v>17.113660463479679</v>
      </c>
      <c r="AE13" s="8">
        <f t="shared" si="12"/>
        <v>10.30659978831231</v>
      </c>
      <c r="AF13" s="8">
        <f t="shared" ref="AF13" si="13">M16</f>
        <v>15.990546800374201</v>
      </c>
      <c r="AG13" s="8">
        <f t="shared" ref="AG13" si="14">N16</f>
        <v>8.91685376386976</v>
      </c>
      <c r="AI13" s="5" t="s">
        <v>18</v>
      </c>
      <c r="AJ13" s="8">
        <f t="shared" si="8"/>
        <v>7.4388906699147226</v>
      </c>
    </row>
    <row r="14" spans="1:36">
      <c r="A14" t="s">
        <v>17</v>
      </c>
      <c r="B14" t="s">
        <v>11</v>
      </c>
      <c r="C14" s="8">
        <f>'1'!D14</f>
        <v>-24.427450561427499</v>
      </c>
      <c r="D14" s="8">
        <f>'2'!D14</f>
        <v>-40.17</v>
      </c>
      <c r="E14" s="8">
        <f>'3'!D14</f>
        <v>-52.76</v>
      </c>
      <c r="F14" s="8">
        <f>'4'!D14</f>
        <v>1.04</v>
      </c>
      <c r="G14" s="8">
        <f>'5'!D14</f>
        <v>6.2</v>
      </c>
      <c r="H14" s="8">
        <f>'6'!D14</f>
        <v>-39.557118604527602</v>
      </c>
      <c r="I14" s="8">
        <f>'7'!D14</f>
        <v>16.84</v>
      </c>
      <c r="J14" s="8">
        <f>'8'!D14</f>
        <v>-101.32</v>
      </c>
      <c r="K14" s="8">
        <f>'9'!D14</f>
        <v>-47.59</v>
      </c>
      <c r="L14" s="8">
        <f>'10'!D14</f>
        <v>-28.26</v>
      </c>
      <c r="M14" s="8">
        <f>'11'!D14</f>
        <v>-57.388657375876299</v>
      </c>
      <c r="N14">
        <f>'12'!D14</f>
        <v>-19.549499725517599</v>
      </c>
      <c r="O14" s="11">
        <f t="shared" si="3"/>
        <v>-32.245227188945748</v>
      </c>
      <c r="P14" s="5">
        <f t="shared" si="4"/>
        <v>32.206129555703967</v>
      </c>
      <c r="U14" s="5" t="s">
        <v>19</v>
      </c>
      <c r="V14" s="8">
        <f>C18</f>
        <v>0.39493910265885102</v>
      </c>
      <c r="W14" s="8">
        <f t="shared" ref="W14:AE14" si="15">D18</f>
        <v>-0.62</v>
      </c>
      <c r="X14" s="8">
        <f t="shared" si="15"/>
        <v>0.72</v>
      </c>
      <c r="Y14" s="8">
        <f t="shared" si="15"/>
        <v>0.25</v>
      </c>
      <c r="Z14" s="8">
        <f t="shared" si="15"/>
        <v>-0.06</v>
      </c>
      <c r="AA14" s="8">
        <f t="shared" si="15"/>
        <v>-9.2386218233314298E-3</v>
      </c>
      <c r="AB14" s="8">
        <f t="shared" si="15"/>
        <v>0.23</v>
      </c>
      <c r="AC14" s="8">
        <f t="shared" si="15"/>
        <v>-0.72642049747920578</v>
      </c>
      <c r="AD14" s="8">
        <f t="shared" si="15"/>
        <v>0.76</v>
      </c>
      <c r="AE14" s="8">
        <f t="shared" si="15"/>
        <v>0.4</v>
      </c>
      <c r="AF14" s="8">
        <f t="shared" ref="AF14" si="16">M18</f>
        <v>0.76019683131606997</v>
      </c>
      <c r="AG14" s="8">
        <f t="shared" ref="AG14" si="17">N18</f>
        <v>0.38645969270126401</v>
      </c>
      <c r="AI14" s="5" t="s">
        <v>19</v>
      </c>
      <c r="AJ14" s="8">
        <f t="shared" si="8"/>
        <v>0.20716137561447065</v>
      </c>
    </row>
    <row r="15" spans="1:36">
      <c r="B15" t="s">
        <v>12</v>
      </c>
      <c r="C15" s="8">
        <f>'1'!D15</f>
        <v>-84.292117587738701</v>
      </c>
      <c r="D15" s="8">
        <f>'2'!D15</f>
        <v>-119.55</v>
      </c>
      <c r="E15" s="8">
        <f>'3'!D15</f>
        <v>-164.58</v>
      </c>
      <c r="F15" s="8">
        <f>'4'!D15</f>
        <v>-122.12</v>
      </c>
      <c r="G15" s="8">
        <f>'5'!D15</f>
        <v>76.61</v>
      </c>
      <c r="H15" s="8">
        <f>'6'!D15</f>
        <v>-87.938646460835102</v>
      </c>
      <c r="I15" s="8">
        <f>'7'!D15</f>
        <v>-152.53</v>
      </c>
      <c r="J15" s="8">
        <f>'8'!D15</f>
        <v>-214.98</v>
      </c>
      <c r="K15" s="8">
        <f>'9'!D15</f>
        <v>-195.57</v>
      </c>
      <c r="L15" s="8">
        <f>'10'!D15</f>
        <v>-356.12</v>
      </c>
      <c r="M15" s="8">
        <f>'11'!D15</f>
        <v>-363.15844004264102</v>
      </c>
      <c r="N15">
        <f>'12'!D15</f>
        <v>-108.681012563952</v>
      </c>
      <c r="O15" s="11">
        <f t="shared" si="3"/>
        <v>-157.74251805459724</v>
      </c>
      <c r="P15" s="5">
        <f t="shared" si="4"/>
        <v>119.33665278166946</v>
      </c>
      <c r="U15" s="5" t="s">
        <v>20</v>
      </c>
      <c r="V15" s="8">
        <f>C20</f>
        <v>5.8051170135813299</v>
      </c>
      <c r="W15" s="8">
        <f t="shared" ref="W15:AE15" si="18">D20</f>
        <v>11.68</v>
      </c>
      <c r="X15" s="8">
        <f t="shared" si="18"/>
        <v>0.72</v>
      </c>
      <c r="Y15" s="8">
        <f t="shared" si="18"/>
        <v>5.43</v>
      </c>
      <c r="Z15" s="8">
        <f t="shared" si="18"/>
        <v>-1.45</v>
      </c>
      <c r="AA15" s="8">
        <f t="shared" si="18"/>
        <v>-4.0809490994046804</v>
      </c>
      <c r="AB15" s="8">
        <f t="shared" si="18"/>
        <v>8.86</v>
      </c>
      <c r="AC15" s="8">
        <f t="shared" si="18"/>
        <v>-17.664567518545624</v>
      </c>
      <c r="AD15" s="8">
        <f t="shared" si="18"/>
        <v>15.52</v>
      </c>
      <c r="AE15" s="8">
        <f t="shared" si="18"/>
        <v>7.4477613201698194</v>
      </c>
      <c r="AF15" s="8">
        <f t="shared" ref="AF15" si="19">M20</f>
        <v>14.5530116238187</v>
      </c>
      <c r="AG15" s="8">
        <f t="shared" ref="AG15" si="20">N20</f>
        <v>7.4470711073295703</v>
      </c>
      <c r="AI15" s="5" t="s">
        <v>20</v>
      </c>
      <c r="AJ15" s="8">
        <f t="shared" si="8"/>
        <v>4.5222870372457598</v>
      </c>
    </row>
    <row r="16" spans="1:36">
      <c r="A16" t="s">
        <v>18</v>
      </c>
      <c r="B16" t="s">
        <v>11</v>
      </c>
      <c r="C16" s="8">
        <f>'1'!D16</f>
        <v>8.0359954033294496</v>
      </c>
      <c r="D16" s="8">
        <f>'2'!D16</f>
        <v>12.226286632866181</v>
      </c>
      <c r="E16" s="8">
        <f>'3'!D16</f>
        <v>14.8422692773193</v>
      </c>
      <c r="F16" s="8">
        <f>'4'!D16</f>
        <v>6.2079799513387464</v>
      </c>
      <c r="G16" s="8">
        <f>'5'!D16</f>
        <v>-0.9255024666293924</v>
      </c>
      <c r="H16" s="8">
        <f>'6'!D16</f>
        <v>-2.2838410038301702</v>
      </c>
      <c r="I16" s="8">
        <f>'7'!D16</f>
        <v>9.3877551337271807</v>
      </c>
      <c r="J16" s="8">
        <f>'8'!D16</f>
        <v>-10.551915705180578</v>
      </c>
      <c r="K16" s="8">
        <f>'9'!D16</f>
        <v>17.113660463479679</v>
      </c>
      <c r="L16" s="8">
        <f>'10'!D16</f>
        <v>10.30659978831231</v>
      </c>
      <c r="M16" s="8">
        <f>'11'!D16</f>
        <v>15.990546800374201</v>
      </c>
      <c r="N16">
        <f>'12'!D16</f>
        <v>8.91685376386976</v>
      </c>
      <c r="O16" s="11">
        <f t="shared" si="3"/>
        <v>7.4388906699147226</v>
      </c>
      <c r="P16" s="5">
        <f t="shared" si="4"/>
        <v>8.2500839900085872</v>
      </c>
      <c r="T16" s="5" t="s">
        <v>12</v>
      </c>
      <c r="AJ16" s="8" t="e">
        <f t="shared" si="8"/>
        <v>#DIV/0!</v>
      </c>
    </row>
    <row r="17" spans="1:36">
      <c r="B17" t="s">
        <v>12</v>
      </c>
      <c r="C17" s="8">
        <f>'1'!D17</f>
        <v>16.7515005321705</v>
      </c>
      <c r="D17" s="8">
        <f>'2'!D17</f>
        <v>22.072711260533524</v>
      </c>
      <c r="E17" s="8">
        <f>'3'!D17</f>
        <v>23.94</v>
      </c>
      <c r="F17" s="8">
        <f>'4'!D17</f>
        <v>15.88160406890364</v>
      </c>
      <c r="G17" s="8">
        <f>'5'!D17</f>
        <v>-2.9298112600575523</v>
      </c>
      <c r="H17" s="8">
        <f>'6'!D17</f>
        <v>-7.3001048648014502</v>
      </c>
      <c r="I17" s="8">
        <f>'7'!D17</f>
        <v>33.877356047344882</v>
      </c>
      <c r="J17" s="8">
        <f>'8'!D17</f>
        <v>-16.638641871563532</v>
      </c>
      <c r="K17" s="8">
        <f>'9'!D17</f>
        <v>28.772389832669688</v>
      </c>
      <c r="L17" s="8">
        <f>'10'!D17</f>
        <v>57.004975913208</v>
      </c>
      <c r="M17" s="8">
        <f>'11'!D17</f>
        <v>30.246090187328701</v>
      </c>
      <c r="N17">
        <f>'12'!D17</f>
        <v>15.933779385086501</v>
      </c>
      <c r="O17" s="11">
        <f t="shared" si="3"/>
        <v>18.134320769235238</v>
      </c>
      <c r="P17" s="5">
        <f t="shared" si="4"/>
        <v>19.953234408440601</v>
      </c>
      <c r="T17" s="5"/>
      <c r="U17" s="5" t="s">
        <v>15</v>
      </c>
      <c r="V17" s="8">
        <f>C11</f>
        <v>124.479388337223</v>
      </c>
      <c r="W17" s="8">
        <f t="shared" ref="W17:AE17" si="21">D11</f>
        <v>118</v>
      </c>
      <c r="X17" s="8">
        <f t="shared" si="21"/>
        <v>185.1</v>
      </c>
      <c r="Y17" s="8">
        <f t="shared" si="21"/>
        <v>118.67</v>
      </c>
      <c r="Z17" s="8">
        <f t="shared" si="21"/>
        <v>-92.37</v>
      </c>
      <c r="AA17" s="8">
        <f t="shared" si="21"/>
        <v>75.361698086266102</v>
      </c>
      <c r="AB17" s="8">
        <f t="shared" si="21"/>
        <v>179.95</v>
      </c>
      <c r="AC17" s="8">
        <f t="shared" si="21"/>
        <v>174.23</v>
      </c>
      <c r="AD17" s="8">
        <f t="shared" si="21"/>
        <v>166.04</v>
      </c>
      <c r="AE17" s="8">
        <f t="shared" si="21"/>
        <v>220.87</v>
      </c>
      <c r="AF17" s="8">
        <f t="shared" ref="AF17" si="22">M11</f>
        <v>145.55912945493401</v>
      </c>
      <c r="AG17" s="8">
        <f t="shared" ref="AG17" si="23">N11</f>
        <v>106.91203502271</v>
      </c>
      <c r="AI17" s="5" t="s">
        <v>15</v>
      </c>
      <c r="AJ17" s="8">
        <f t="shared" si="8"/>
        <v>126.90018757509442</v>
      </c>
    </row>
    <row r="18" spans="1:36">
      <c r="A18" t="s">
        <v>19</v>
      </c>
      <c r="B18" t="s">
        <v>11</v>
      </c>
      <c r="C18" s="8">
        <f>'1'!D18</f>
        <v>0.39493910265885102</v>
      </c>
      <c r="D18" s="8">
        <f>'2'!D18</f>
        <v>-0.62</v>
      </c>
      <c r="E18" s="8">
        <f>'3'!D18</f>
        <v>0.72</v>
      </c>
      <c r="F18" s="8">
        <f>'4'!D18</f>
        <v>0.25</v>
      </c>
      <c r="G18" s="8">
        <f>'5'!D18</f>
        <v>-0.06</v>
      </c>
      <c r="H18" s="8">
        <f>'6'!D18</f>
        <v>-9.2386218233314298E-3</v>
      </c>
      <c r="I18" s="8">
        <f>'7'!D18</f>
        <v>0.23</v>
      </c>
      <c r="J18" s="8">
        <f>'8'!D18</f>
        <v>-0.72642049747920578</v>
      </c>
      <c r="K18" s="8">
        <f>'9'!D18</f>
        <v>0.76</v>
      </c>
      <c r="L18" s="8">
        <f>'10'!D18</f>
        <v>0.4</v>
      </c>
      <c r="M18" s="8">
        <f>'11'!D18</f>
        <v>0.76019683131606997</v>
      </c>
      <c r="N18">
        <f>'12'!D18</f>
        <v>0.38645969270126401</v>
      </c>
      <c r="O18" s="11">
        <f t="shared" si="3"/>
        <v>0.20716137561447065</v>
      </c>
      <c r="P18" s="5">
        <f t="shared" si="4"/>
        <v>0.49132559802011883</v>
      </c>
      <c r="T18" s="5"/>
      <c r="U18" s="5" t="s">
        <v>16</v>
      </c>
      <c r="V18" s="8">
        <f>C13</f>
        <v>-215.62501264843499</v>
      </c>
      <c r="W18" s="8">
        <f t="shared" ref="W18:AE18" si="24">D13</f>
        <v>-274.69</v>
      </c>
      <c r="X18" s="8">
        <f t="shared" si="24"/>
        <v>-351.04</v>
      </c>
      <c r="Y18" s="8">
        <f t="shared" si="24"/>
        <v>-182.01</v>
      </c>
      <c r="Z18" s="8">
        <f t="shared" si="24"/>
        <v>-103.58</v>
      </c>
      <c r="AA18" s="8">
        <f t="shared" si="24"/>
        <v>184.79290196365901</v>
      </c>
      <c r="AB18" s="8">
        <f t="shared" si="24"/>
        <v>-424.71</v>
      </c>
      <c r="AC18" s="8">
        <f t="shared" si="24"/>
        <v>427.09</v>
      </c>
      <c r="AD18" s="8">
        <f t="shared" si="24"/>
        <v>-387.61</v>
      </c>
      <c r="AE18" s="8">
        <f t="shared" si="24"/>
        <v>-583.04999999999995</v>
      </c>
      <c r="AF18" s="8">
        <f t="shared" ref="AF18" si="25">M13</f>
        <v>-313.96512623870001</v>
      </c>
      <c r="AG18" s="8">
        <f t="shared" ref="AG18" si="26">N13</f>
        <v>-253.726337553881</v>
      </c>
      <c r="AI18" s="5" t="s">
        <v>16</v>
      </c>
      <c r="AJ18" s="8">
        <f t="shared" si="8"/>
        <v>-206.51029787311305</v>
      </c>
    </row>
    <row r="19" spans="1:36">
      <c r="B19" t="s">
        <v>12</v>
      </c>
      <c r="C19" s="8">
        <f>'1'!D19</f>
        <v>0.90307808825098002</v>
      </c>
      <c r="D19" s="8">
        <f>'2'!D19</f>
        <v>0.99</v>
      </c>
      <c r="E19" s="8">
        <f>'3'!D19</f>
        <v>1.25</v>
      </c>
      <c r="F19" s="8">
        <f>'4'!D19</f>
        <v>0.94</v>
      </c>
      <c r="G19" s="8">
        <f>'5'!D19</f>
        <v>0.7</v>
      </c>
      <c r="H19" s="8">
        <f>'6'!D19</f>
        <v>-0.46703856925206799</v>
      </c>
      <c r="I19" s="8">
        <f>'7'!D19</f>
        <v>1.53</v>
      </c>
      <c r="J19" s="8">
        <f>'8'!D19</f>
        <v>-1.4992338052706109</v>
      </c>
      <c r="K19" s="8">
        <f>'9'!D19</f>
        <v>1.55</v>
      </c>
      <c r="L19" s="8">
        <f>'10'!D19</f>
        <v>2.77</v>
      </c>
      <c r="M19" s="8">
        <f>'11'!D19</f>
        <v>2.3441730130570901</v>
      </c>
      <c r="N19">
        <f>'12'!D19</f>
        <v>0.89011624839742298</v>
      </c>
      <c r="O19" s="11">
        <f t="shared" si="3"/>
        <v>0.99175791459856788</v>
      </c>
      <c r="P19" s="5">
        <f t="shared" si="4"/>
        <v>1.1321068845416944</v>
      </c>
      <c r="T19" s="5"/>
      <c r="U19" s="5" t="s">
        <v>17</v>
      </c>
      <c r="V19" s="8">
        <f>C15</f>
        <v>-84.292117587738701</v>
      </c>
      <c r="W19" s="8">
        <f t="shared" ref="W19:AE19" si="27">D15</f>
        <v>-119.55</v>
      </c>
      <c r="X19" s="8">
        <f t="shared" si="27"/>
        <v>-164.58</v>
      </c>
      <c r="Y19" s="8">
        <f t="shared" si="27"/>
        <v>-122.12</v>
      </c>
      <c r="Z19" s="8">
        <f t="shared" si="27"/>
        <v>76.61</v>
      </c>
      <c r="AA19" s="8">
        <f t="shared" si="27"/>
        <v>-87.938646460835102</v>
      </c>
      <c r="AB19" s="8">
        <f t="shared" si="27"/>
        <v>-152.53</v>
      </c>
      <c r="AC19" s="8">
        <f t="shared" si="27"/>
        <v>-214.98</v>
      </c>
      <c r="AD19" s="8">
        <f t="shared" si="27"/>
        <v>-195.57</v>
      </c>
      <c r="AE19" s="8">
        <f t="shared" si="27"/>
        <v>-356.12</v>
      </c>
      <c r="AF19" s="8">
        <f t="shared" ref="AF19" si="28">M15</f>
        <v>-363.15844004264102</v>
      </c>
      <c r="AG19" s="8">
        <f t="shared" ref="AG19" si="29">N15</f>
        <v>-108.681012563952</v>
      </c>
      <c r="AI19" s="5" t="s">
        <v>17</v>
      </c>
      <c r="AJ19" s="8">
        <f t="shared" si="8"/>
        <v>-157.74251805459724</v>
      </c>
    </row>
    <row r="20" spans="1:36">
      <c r="A20" t="s">
        <v>20</v>
      </c>
      <c r="B20" t="s">
        <v>11</v>
      </c>
      <c r="C20" s="8">
        <f>'1'!D20</f>
        <v>5.8051170135813299</v>
      </c>
      <c r="D20" s="8">
        <f>'2'!D20</f>
        <v>11.68</v>
      </c>
      <c r="E20" s="8">
        <f>'3'!D20</f>
        <v>0.72</v>
      </c>
      <c r="F20" s="8">
        <f>'4'!D20</f>
        <v>5.43</v>
      </c>
      <c r="G20" s="8">
        <f>'5'!D20</f>
        <v>-1.45</v>
      </c>
      <c r="H20" s="8">
        <f>'6'!D20</f>
        <v>-4.0809490994046804</v>
      </c>
      <c r="I20" s="8">
        <f>'7'!D20</f>
        <v>8.86</v>
      </c>
      <c r="J20" s="8">
        <f>'8'!D20</f>
        <v>-17.664567518545624</v>
      </c>
      <c r="K20" s="8">
        <f>'9'!D20</f>
        <v>15.52</v>
      </c>
      <c r="L20" s="8">
        <f>'10'!D20</f>
        <v>7.4477613201698194</v>
      </c>
      <c r="M20" s="8">
        <f>'11'!D20</f>
        <v>14.5530116238187</v>
      </c>
      <c r="N20">
        <f>'12'!D20</f>
        <v>7.4470711073295703</v>
      </c>
      <c r="O20" s="11">
        <f t="shared" si="3"/>
        <v>4.5222870372457598</v>
      </c>
      <c r="P20" s="5">
        <f t="shared" si="4"/>
        <v>9.1829579222824531</v>
      </c>
      <c r="T20" s="5"/>
      <c r="U20" s="5" t="s">
        <v>18</v>
      </c>
      <c r="V20" s="8">
        <f>C17</f>
        <v>16.7515005321705</v>
      </c>
      <c r="W20" s="8">
        <f t="shared" ref="W20:AE20" si="30">D17</f>
        <v>22.072711260533524</v>
      </c>
      <c r="X20" s="8">
        <f t="shared" si="30"/>
        <v>23.94</v>
      </c>
      <c r="Y20" s="8">
        <f t="shared" si="30"/>
        <v>15.88160406890364</v>
      </c>
      <c r="Z20" s="8">
        <f t="shared" si="30"/>
        <v>-2.9298112600575523</v>
      </c>
      <c r="AA20" s="8">
        <f t="shared" si="30"/>
        <v>-7.3001048648014502</v>
      </c>
      <c r="AB20" s="8">
        <f t="shared" si="30"/>
        <v>33.877356047344882</v>
      </c>
      <c r="AC20" s="8">
        <f t="shared" si="30"/>
        <v>-16.638641871563532</v>
      </c>
      <c r="AD20" s="8">
        <f t="shared" si="30"/>
        <v>28.772389832669688</v>
      </c>
      <c r="AE20" s="8">
        <f t="shared" si="30"/>
        <v>57.004975913208</v>
      </c>
      <c r="AF20" s="8">
        <f t="shared" ref="AF20" si="31">M17</f>
        <v>30.246090187328701</v>
      </c>
      <c r="AG20" s="8">
        <f t="shared" ref="AG20" si="32">N17</f>
        <v>15.933779385086501</v>
      </c>
      <c r="AI20" s="5" t="s">
        <v>18</v>
      </c>
      <c r="AJ20" s="8">
        <f t="shared" si="8"/>
        <v>18.134320769235238</v>
      </c>
    </row>
    <row r="21" spans="1:36">
      <c r="B21" t="s">
        <v>12</v>
      </c>
      <c r="C21" s="8">
        <f>'1'!D21</f>
        <v>16.440792483268101</v>
      </c>
      <c r="D21" s="8">
        <f>'2'!D21</f>
        <v>23.38</v>
      </c>
      <c r="E21" s="8">
        <f>'3'!D21</f>
        <v>1.25</v>
      </c>
      <c r="F21" s="8">
        <f>'4'!D21</f>
        <v>15.43</v>
      </c>
      <c r="G21" s="8">
        <f>'5'!D21</f>
        <v>-5.14</v>
      </c>
      <c r="H21" s="8">
        <f>'6'!D21</f>
        <v>-14.5339276615366</v>
      </c>
      <c r="I21" s="8">
        <f>'7'!D21</f>
        <v>37.729999999999997</v>
      </c>
      <c r="J21" s="8">
        <f>'8'!D21</f>
        <v>-34.81291149987392</v>
      </c>
      <c r="K21" s="8">
        <f>'9'!D21</f>
        <v>29.45</v>
      </c>
      <c r="L21" s="8">
        <f>'10'!D21</f>
        <v>52.1</v>
      </c>
      <c r="M21" s="8">
        <f>'11'!D21</f>
        <v>33.187576688578098</v>
      </c>
      <c r="N21">
        <f>'12'!D21</f>
        <v>16.720362859305499</v>
      </c>
      <c r="O21" s="11">
        <f t="shared" si="3"/>
        <v>14.266824405811766</v>
      </c>
      <c r="P21" s="5">
        <f t="shared" si="4"/>
        <v>24.214775269617022</v>
      </c>
      <c r="T21" s="5"/>
      <c r="U21" s="5" t="s">
        <v>19</v>
      </c>
      <c r="V21" s="8">
        <f>C19</f>
        <v>0.90307808825098002</v>
      </c>
      <c r="W21" s="8">
        <f t="shared" ref="W21:AE21" si="33">D19</f>
        <v>0.99</v>
      </c>
      <c r="X21" s="8">
        <f t="shared" si="33"/>
        <v>1.25</v>
      </c>
      <c r="Y21" s="8">
        <f t="shared" si="33"/>
        <v>0.94</v>
      </c>
      <c r="Z21" s="8">
        <f t="shared" si="33"/>
        <v>0.7</v>
      </c>
      <c r="AA21" s="8">
        <f t="shared" si="33"/>
        <v>-0.46703856925206799</v>
      </c>
      <c r="AB21" s="8">
        <f t="shared" si="33"/>
        <v>1.53</v>
      </c>
      <c r="AC21" s="8">
        <f t="shared" si="33"/>
        <v>-1.4992338052706109</v>
      </c>
      <c r="AD21" s="8">
        <f t="shared" si="33"/>
        <v>1.55</v>
      </c>
      <c r="AE21" s="8">
        <f t="shared" si="33"/>
        <v>2.77</v>
      </c>
      <c r="AF21" s="8">
        <f t="shared" ref="AF21" si="34">M19</f>
        <v>2.3441730130570901</v>
      </c>
      <c r="AG21" s="8">
        <f t="shared" ref="AG21" si="35">N19</f>
        <v>0.89011624839742298</v>
      </c>
      <c r="AI21" s="5" t="s">
        <v>19</v>
      </c>
      <c r="AJ21" s="8">
        <f t="shared" si="8"/>
        <v>0.99175791459856788</v>
      </c>
    </row>
    <row r="22" spans="1:36">
      <c r="A22" s="4" t="s">
        <v>25</v>
      </c>
      <c r="B22" s="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O22" s="11"/>
      <c r="T22" s="5"/>
      <c r="U22" s="5" t="s">
        <v>20</v>
      </c>
      <c r="V22" s="8">
        <f>C21</f>
        <v>16.440792483268101</v>
      </c>
      <c r="W22" s="8">
        <f t="shared" ref="W22:AE22" si="36">D21</f>
        <v>23.38</v>
      </c>
      <c r="X22" s="8">
        <f t="shared" si="36"/>
        <v>1.25</v>
      </c>
      <c r="Y22" s="8">
        <f t="shared" si="36"/>
        <v>15.43</v>
      </c>
      <c r="Z22" s="8">
        <f t="shared" si="36"/>
        <v>-5.14</v>
      </c>
      <c r="AA22" s="8">
        <f t="shared" si="36"/>
        <v>-14.5339276615366</v>
      </c>
      <c r="AB22" s="8">
        <f t="shared" si="36"/>
        <v>37.729999999999997</v>
      </c>
      <c r="AC22" s="8">
        <f t="shared" si="36"/>
        <v>-34.81291149987392</v>
      </c>
      <c r="AD22" s="8">
        <f t="shared" si="36"/>
        <v>29.45</v>
      </c>
      <c r="AE22" s="8">
        <f t="shared" si="36"/>
        <v>52.1</v>
      </c>
      <c r="AF22" s="8">
        <f t="shared" ref="AF22" si="37">M21</f>
        <v>33.187576688578098</v>
      </c>
      <c r="AG22" s="8">
        <f t="shared" ref="AG22" si="38">N21</f>
        <v>16.720362859305499</v>
      </c>
      <c r="AI22" s="5" t="s">
        <v>20</v>
      </c>
      <c r="AJ22" s="8">
        <f t="shared" si="8"/>
        <v>14.266824405811766</v>
      </c>
    </row>
    <row r="23" spans="1:36">
      <c r="A23" t="s">
        <v>16</v>
      </c>
      <c r="B23" t="s">
        <v>11</v>
      </c>
      <c r="C23" s="22">
        <f>'1'!D23</f>
        <v>-94.305049794012902</v>
      </c>
      <c r="D23" s="22">
        <f>'2'!D23</f>
        <v>-148.941314872996</v>
      </c>
      <c r="E23" s="22">
        <f>'3'!D23</f>
        <v>-150.02742012377499</v>
      </c>
      <c r="F23" s="22">
        <f>'4'!D23</f>
        <v>-82.011255618371607</v>
      </c>
      <c r="G23" s="22">
        <f>'5'!D23</f>
        <v>-35.843041921267101</v>
      </c>
      <c r="H23" s="22">
        <f>'6'!D23</f>
        <v>-55.380223812717801</v>
      </c>
      <c r="I23" s="22">
        <f>'7'!D23</f>
        <v>-66.056112111960005</v>
      </c>
      <c r="J23" s="22">
        <f>'8'!D23</f>
        <v>-100.738549591633</v>
      </c>
      <c r="K23" s="22">
        <f>'9'!D23</f>
        <v>-155.521043679332</v>
      </c>
      <c r="L23" s="22">
        <f>'10'!D25</f>
        <v>-109.275394219207</v>
      </c>
      <c r="M23" s="22">
        <f>'11'!D23</f>
        <v>-200.973986688754</v>
      </c>
      <c r="N23">
        <f>'12'!D23</f>
        <v>-91.0269110336626</v>
      </c>
      <c r="O23" s="11">
        <f t="shared" si="3"/>
        <v>-107.50835862230743</v>
      </c>
      <c r="P23" s="5">
        <f t="shared" si="4"/>
        <v>47.941414320508777</v>
      </c>
      <c r="AJ23" s="8" t="e">
        <f t="shared" si="8"/>
        <v>#DIV/0!</v>
      </c>
    </row>
    <row r="24" spans="1:36">
      <c r="B24" t="s">
        <v>12</v>
      </c>
      <c r="C24" s="22">
        <f>'1'!D24</f>
        <v>-219.844200943597</v>
      </c>
      <c r="D24" s="22">
        <f>'2'!D24</f>
        <v>-233.02125374786601</v>
      </c>
      <c r="E24" s="22">
        <f>'3'!D24</f>
        <v>-294.65167857706501</v>
      </c>
      <c r="F24" s="22">
        <f>'4'!D24</f>
        <v>-206.08202326577199</v>
      </c>
      <c r="G24" s="22">
        <f>'5'!D24</f>
        <v>-116.140752502251</v>
      </c>
      <c r="H24" s="22">
        <f>'6'!D24</f>
        <v>-152.22822964377701</v>
      </c>
      <c r="I24" s="22">
        <f>'7'!D24</f>
        <v>-335.56909725535701</v>
      </c>
      <c r="J24" s="22">
        <f>'8'!D24</f>
        <v>-290.50598122412299</v>
      </c>
      <c r="K24" s="22">
        <f>'9'!D24</f>
        <v>-379.81538872350899</v>
      </c>
      <c r="L24" s="22">
        <f>'10'!D26</f>
        <v>-529.64558415813406</v>
      </c>
      <c r="M24" s="22">
        <f>'11'!D24</f>
        <v>-498.79856985155499</v>
      </c>
      <c r="N24">
        <f>'12'!D24</f>
        <v>-198.725749912905</v>
      </c>
      <c r="O24" s="11">
        <f t="shared" si="3"/>
        <v>-287.91904248382593</v>
      </c>
      <c r="P24" s="5">
        <f t="shared" si="4"/>
        <v>129.29524101364848</v>
      </c>
      <c r="T24" t="s">
        <v>11</v>
      </c>
      <c r="U24" t="s">
        <v>55</v>
      </c>
      <c r="V24" s="8">
        <f>C23</f>
        <v>-94.305049794012902</v>
      </c>
      <c r="W24" s="8">
        <f t="shared" ref="W24:AE24" si="39">D23</f>
        <v>-148.941314872996</v>
      </c>
      <c r="X24" s="8">
        <f t="shared" si="39"/>
        <v>-150.02742012377499</v>
      </c>
      <c r="Y24" s="8">
        <f t="shared" si="39"/>
        <v>-82.011255618371607</v>
      </c>
      <c r="Z24" s="8">
        <f t="shared" si="39"/>
        <v>-35.843041921267101</v>
      </c>
      <c r="AA24" s="8">
        <f t="shared" si="39"/>
        <v>-55.380223812717801</v>
      </c>
      <c r="AB24" s="8">
        <f t="shared" si="39"/>
        <v>-66.056112111960005</v>
      </c>
      <c r="AC24" s="8">
        <f t="shared" si="39"/>
        <v>-100.738549591633</v>
      </c>
      <c r="AD24" s="8">
        <f t="shared" si="39"/>
        <v>-155.521043679332</v>
      </c>
      <c r="AE24" s="8">
        <f t="shared" si="39"/>
        <v>-109.275394219207</v>
      </c>
      <c r="AF24" s="8">
        <f t="shared" ref="AF24" si="40">M23</f>
        <v>-200.973986688754</v>
      </c>
      <c r="AG24" s="8">
        <f t="shared" ref="AG24" si="41">N23</f>
        <v>-91.0269110336626</v>
      </c>
      <c r="AI24" t="s">
        <v>55</v>
      </c>
      <c r="AJ24" s="8">
        <f t="shared" si="8"/>
        <v>-107.50835862230743</v>
      </c>
    </row>
    <row r="25" spans="1:36">
      <c r="A25" t="s">
        <v>19</v>
      </c>
      <c r="B25" t="s">
        <v>11</v>
      </c>
      <c r="C25" s="22">
        <f>'1'!D25</f>
        <v>0</v>
      </c>
      <c r="D25" s="22">
        <f>'2'!D25</f>
        <v>0</v>
      </c>
      <c r="E25" s="22">
        <f>'3'!D25</f>
        <v>0</v>
      </c>
      <c r="F25" s="22">
        <f>'4'!D25</f>
        <v>0</v>
      </c>
      <c r="G25" s="22">
        <f>'5'!D25</f>
        <v>0</v>
      </c>
      <c r="H25" s="22">
        <f>'6'!D25</f>
        <v>0</v>
      </c>
      <c r="I25" s="22">
        <f>'7'!D25</f>
        <v>0</v>
      </c>
      <c r="J25" s="22">
        <f>'8'!D25</f>
        <v>0</v>
      </c>
      <c r="K25" s="22">
        <f>'9'!D25</f>
        <v>0</v>
      </c>
      <c r="L25" s="22">
        <f>'10'!D27</f>
        <v>0</v>
      </c>
      <c r="M25" s="22">
        <f>'11'!D25</f>
        <v>0</v>
      </c>
      <c r="N25">
        <f>'12'!D25</f>
        <v>0</v>
      </c>
      <c r="O25" s="11">
        <f t="shared" si="3"/>
        <v>0</v>
      </c>
      <c r="P25" s="5">
        <f t="shared" si="4"/>
        <v>0</v>
      </c>
      <c r="U25" t="s">
        <v>56</v>
      </c>
      <c r="V25" s="8">
        <f>C25</f>
        <v>0</v>
      </c>
      <c r="W25" s="8">
        <f t="shared" ref="W25:AE25" si="42">D25</f>
        <v>0</v>
      </c>
      <c r="X25" s="8">
        <f t="shared" si="42"/>
        <v>0</v>
      </c>
      <c r="Y25" s="8">
        <f t="shared" si="42"/>
        <v>0</v>
      </c>
      <c r="Z25" s="8">
        <f t="shared" si="42"/>
        <v>0</v>
      </c>
      <c r="AA25" s="8">
        <f t="shared" si="42"/>
        <v>0</v>
      </c>
      <c r="AB25" s="8">
        <f t="shared" si="42"/>
        <v>0</v>
      </c>
      <c r="AC25" s="8">
        <f t="shared" si="42"/>
        <v>0</v>
      </c>
      <c r="AD25" s="8">
        <f t="shared" si="42"/>
        <v>0</v>
      </c>
      <c r="AE25" s="8">
        <f t="shared" si="42"/>
        <v>0</v>
      </c>
      <c r="AF25" s="8">
        <f t="shared" ref="AF25" si="43">M25</f>
        <v>0</v>
      </c>
      <c r="AG25" s="8">
        <f t="shared" ref="AG25" si="44">N25</f>
        <v>0</v>
      </c>
      <c r="AI25" t="s">
        <v>56</v>
      </c>
      <c r="AJ25" s="8">
        <f t="shared" si="8"/>
        <v>0</v>
      </c>
    </row>
    <row r="26" spans="1:36">
      <c r="B26" t="s">
        <v>12</v>
      </c>
      <c r="C26" s="22">
        <f>'1'!D26</f>
        <v>0</v>
      </c>
      <c r="D26" s="22">
        <f>'2'!D26</f>
        <v>0</v>
      </c>
      <c r="E26" s="22">
        <f>'3'!D26</f>
        <v>0</v>
      </c>
      <c r="F26" s="22">
        <f>'4'!D26</f>
        <v>0</v>
      </c>
      <c r="G26" s="22">
        <f>'5'!D26</f>
        <v>0</v>
      </c>
      <c r="H26" s="22">
        <f>'6'!D26</f>
        <v>0</v>
      </c>
      <c r="I26" s="22">
        <f>'7'!D26</f>
        <v>0</v>
      </c>
      <c r="J26" s="22">
        <f>'8'!D26</f>
        <v>0</v>
      </c>
      <c r="K26" s="22">
        <f>'9'!D26</f>
        <v>0</v>
      </c>
      <c r="L26" s="22">
        <f>'10'!D28</f>
        <v>0</v>
      </c>
      <c r="M26" s="22">
        <f>'11'!D26</f>
        <v>0</v>
      </c>
      <c r="N26">
        <f>'12'!D26</f>
        <v>0</v>
      </c>
      <c r="O26" s="11">
        <f t="shared" si="3"/>
        <v>0</v>
      </c>
      <c r="P26" s="5">
        <f t="shared" si="4"/>
        <v>0</v>
      </c>
      <c r="U26" t="s">
        <v>26</v>
      </c>
      <c r="V26" s="8">
        <f>C27</f>
        <v>115.551631591125</v>
      </c>
      <c r="W26" s="8">
        <f t="shared" ref="W26:AE26" si="45">D27</f>
        <v>169.94</v>
      </c>
      <c r="X26" s="8">
        <f t="shared" si="45"/>
        <v>184.91</v>
      </c>
      <c r="Y26" s="8">
        <f t="shared" si="45"/>
        <v>107.94</v>
      </c>
      <c r="Z26" s="8">
        <f t="shared" si="45"/>
        <v>49.92</v>
      </c>
      <c r="AA26" s="8">
        <f t="shared" si="45"/>
        <v>62.045750509113397</v>
      </c>
      <c r="AB26" s="8">
        <f t="shared" si="45"/>
        <v>119.92</v>
      </c>
      <c r="AC26" s="8">
        <f t="shared" si="45"/>
        <v>138.07</v>
      </c>
      <c r="AD26" s="8">
        <f t="shared" si="45"/>
        <v>161.18</v>
      </c>
      <c r="AE26" s="8">
        <f t="shared" si="45"/>
        <v>133.6</v>
      </c>
      <c r="AF26" s="8">
        <f t="shared" ref="AF26" si="46">M27</f>
        <v>195.88782751265401</v>
      </c>
      <c r="AG26" s="8">
        <f t="shared" ref="AG26" si="47">N27</f>
        <v>107.55779692567</v>
      </c>
      <c r="AI26" t="s">
        <v>26</v>
      </c>
      <c r="AJ26" s="8">
        <f t="shared" si="8"/>
        <v>128.87691721154684</v>
      </c>
    </row>
    <row r="27" spans="1:36">
      <c r="A27" t="s">
        <v>26</v>
      </c>
      <c r="B27" t="s">
        <v>11</v>
      </c>
      <c r="C27" s="22">
        <f>'1'!D27</f>
        <v>115.551631591125</v>
      </c>
      <c r="D27" s="22">
        <f>'2'!D27</f>
        <v>169.94</v>
      </c>
      <c r="E27" s="22">
        <f>'3'!D27</f>
        <v>184.91</v>
      </c>
      <c r="F27" s="22">
        <f>'4'!D27</f>
        <v>107.94</v>
      </c>
      <c r="G27" s="22">
        <f>'5'!D27</f>
        <v>49.92</v>
      </c>
      <c r="H27" s="22">
        <f>'6'!D27</f>
        <v>62.045750509113397</v>
      </c>
      <c r="I27" s="22">
        <f>'7'!D27</f>
        <v>119.92</v>
      </c>
      <c r="J27" s="22">
        <f>'8'!D27</f>
        <v>138.07</v>
      </c>
      <c r="K27" s="22">
        <f>'9'!D27</f>
        <v>161.18</v>
      </c>
      <c r="L27" s="22">
        <f>'10'!D29</f>
        <v>133.6</v>
      </c>
      <c r="M27" s="22">
        <f>'11'!D27</f>
        <v>195.88782751265401</v>
      </c>
      <c r="N27">
        <f>'12'!D27</f>
        <v>107.55779692567</v>
      </c>
      <c r="O27" s="11">
        <f t="shared" si="3"/>
        <v>128.87691721154684</v>
      </c>
      <c r="P27" s="5">
        <f t="shared" si="4"/>
        <v>45.043315806533677</v>
      </c>
      <c r="T27" t="s">
        <v>12</v>
      </c>
      <c r="U27" t="s">
        <v>55</v>
      </c>
      <c r="V27" s="8">
        <f>C24</f>
        <v>-219.844200943597</v>
      </c>
      <c r="W27" s="8">
        <f t="shared" ref="W27:AE27" si="48">D24</f>
        <v>-233.02125374786601</v>
      </c>
      <c r="X27" s="8">
        <f t="shared" si="48"/>
        <v>-294.65167857706501</v>
      </c>
      <c r="Y27" s="8">
        <f t="shared" si="48"/>
        <v>-206.08202326577199</v>
      </c>
      <c r="Z27" s="8">
        <f t="shared" si="48"/>
        <v>-116.140752502251</v>
      </c>
      <c r="AA27" s="8">
        <f t="shared" si="48"/>
        <v>-152.22822964377701</v>
      </c>
      <c r="AB27" s="8">
        <f t="shared" si="48"/>
        <v>-335.56909725535701</v>
      </c>
      <c r="AC27" s="8">
        <f t="shared" si="48"/>
        <v>-290.50598122412299</v>
      </c>
      <c r="AD27" s="8">
        <f t="shared" si="48"/>
        <v>-379.81538872350899</v>
      </c>
      <c r="AE27" s="8">
        <f t="shared" si="48"/>
        <v>-529.64558415813406</v>
      </c>
      <c r="AF27" s="8">
        <f t="shared" ref="AF27" si="49">M24</f>
        <v>-498.79856985155499</v>
      </c>
      <c r="AG27" s="8">
        <f t="shared" ref="AG27" si="50">N24</f>
        <v>-198.725749912905</v>
      </c>
      <c r="AI27" t="s">
        <v>55</v>
      </c>
      <c r="AJ27" s="8">
        <f t="shared" si="8"/>
        <v>-287.91904248382593</v>
      </c>
    </row>
    <row r="28" spans="1:36">
      <c r="B28" t="s">
        <v>12</v>
      </c>
      <c r="C28" s="22">
        <f>'1'!D28</f>
        <v>248.80684852413799</v>
      </c>
      <c r="D28" s="22">
        <f>'2'!D28</f>
        <v>243.17</v>
      </c>
      <c r="E28" s="22">
        <f>'3'!D28</f>
        <v>348.18</v>
      </c>
      <c r="F28" s="22">
        <f>'4'!D28</f>
        <v>208.14</v>
      </c>
      <c r="G28" s="22">
        <f>'5'!D28</f>
        <v>156.22</v>
      </c>
      <c r="H28" s="22">
        <f>'6'!D28</f>
        <v>148.31130122434899</v>
      </c>
      <c r="I28" s="22">
        <f>'7'!D28</f>
        <v>359.31</v>
      </c>
      <c r="J28" s="22">
        <f>'8'!D28</f>
        <v>305.63</v>
      </c>
      <c r="K28" s="22">
        <f>'9'!D28</f>
        <v>356.32</v>
      </c>
      <c r="L28" s="22">
        <f>'10'!D30</f>
        <v>452.6</v>
      </c>
      <c r="M28" s="22">
        <f>'11'!D28</f>
        <v>332.90897579614699</v>
      </c>
      <c r="N28">
        <f>'12'!D28</f>
        <v>206.73072230787301</v>
      </c>
      <c r="O28" s="11">
        <f t="shared" si="3"/>
        <v>280.52732065437561</v>
      </c>
      <c r="P28" s="5">
        <f t="shared" si="4"/>
        <v>93.191943054338182</v>
      </c>
      <c r="U28" t="s">
        <v>56</v>
      </c>
      <c r="V28" s="8">
        <f>C26</f>
        <v>0</v>
      </c>
      <c r="W28" s="8">
        <f t="shared" ref="W28:AE28" si="51">D26</f>
        <v>0</v>
      </c>
      <c r="X28" s="8">
        <f t="shared" si="51"/>
        <v>0</v>
      </c>
      <c r="Y28" s="8">
        <f t="shared" si="51"/>
        <v>0</v>
      </c>
      <c r="Z28" s="8">
        <f t="shared" si="51"/>
        <v>0</v>
      </c>
      <c r="AA28" s="8">
        <f t="shared" si="51"/>
        <v>0</v>
      </c>
      <c r="AB28" s="8">
        <f t="shared" si="51"/>
        <v>0</v>
      </c>
      <c r="AC28" s="8">
        <f t="shared" si="51"/>
        <v>0</v>
      </c>
      <c r="AD28" s="8">
        <f t="shared" si="51"/>
        <v>0</v>
      </c>
      <c r="AE28" s="8">
        <f t="shared" si="51"/>
        <v>0</v>
      </c>
      <c r="AF28" s="8">
        <f t="shared" ref="AF28" si="52">M26</f>
        <v>0</v>
      </c>
      <c r="AG28" s="8">
        <f t="shared" ref="AG28" si="53">N26</f>
        <v>0</v>
      </c>
      <c r="AI28" t="s">
        <v>56</v>
      </c>
      <c r="AJ28" s="8">
        <f t="shared" si="8"/>
        <v>0</v>
      </c>
    </row>
    <row r="29" spans="1:36">
      <c r="A29" s="4" t="s">
        <v>21</v>
      </c>
      <c r="B29" s="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O29" s="11"/>
      <c r="U29" t="s">
        <v>26</v>
      </c>
      <c r="V29" s="8">
        <f>C28</f>
        <v>248.80684852413799</v>
      </c>
      <c r="W29" s="8">
        <f t="shared" ref="W29:AE29" si="54">D28</f>
        <v>243.17</v>
      </c>
      <c r="X29" s="8">
        <f t="shared" si="54"/>
        <v>348.18</v>
      </c>
      <c r="Y29" s="8">
        <f t="shared" si="54"/>
        <v>208.14</v>
      </c>
      <c r="Z29" s="8">
        <f t="shared" si="54"/>
        <v>156.22</v>
      </c>
      <c r="AA29" s="8">
        <f t="shared" si="54"/>
        <v>148.31130122434899</v>
      </c>
      <c r="AB29" s="8">
        <f t="shared" si="54"/>
        <v>359.31</v>
      </c>
      <c r="AC29" s="8">
        <f t="shared" si="54"/>
        <v>305.63</v>
      </c>
      <c r="AD29" s="8">
        <f t="shared" si="54"/>
        <v>356.32</v>
      </c>
      <c r="AE29" s="8">
        <f t="shared" si="54"/>
        <v>452.6</v>
      </c>
      <c r="AF29" s="8">
        <f t="shared" ref="AF29" si="55">M28</f>
        <v>332.90897579614699</v>
      </c>
      <c r="AG29" s="8">
        <f t="shared" ref="AG29" si="56">N28</f>
        <v>206.73072230787301</v>
      </c>
      <c r="AI29" t="s">
        <v>26</v>
      </c>
      <c r="AJ29" s="8">
        <f t="shared" si="8"/>
        <v>280.52732065437561</v>
      </c>
    </row>
    <row r="30" spans="1:36">
      <c r="A30" t="s">
        <v>18</v>
      </c>
      <c r="B30" t="s">
        <v>11</v>
      </c>
      <c r="C30" s="22">
        <f>'1'!D30</f>
        <v>0.24277230797044999</v>
      </c>
      <c r="D30" s="22">
        <f>'2'!D30</f>
        <v>0.31848114679452499</v>
      </c>
      <c r="E30" s="22">
        <f>'3'!D30</f>
        <v>1.1787744617068201</v>
      </c>
      <c r="F30" s="22">
        <f>'4'!D30</f>
        <v>0.180584708327617</v>
      </c>
      <c r="G30" s="22">
        <f>'5'!D30</f>
        <v>0.57606479756456497</v>
      </c>
      <c r="H30" s="22">
        <f>'6'!D30</f>
        <v>-0.26830504204125699</v>
      </c>
      <c r="I30" s="22">
        <f>'7'!D30</f>
        <v>0.79248584393690702</v>
      </c>
      <c r="J30" s="22">
        <f>'8'!D30</f>
        <v>1.71008002988228</v>
      </c>
      <c r="K30" s="22">
        <f>'9'!D30</f>
        <v>0.52753518711289704</v>
      </c>
      <c r="L30" s="22">
        <f>'10'!D32</f>
        <v>0.88974714777201303</v>
      </c>
      <c r="M30" s="22">
        <f>'11'!D30</f>
        <v>1.4458663504684901</v>
      </c>
      <c r="N30">
        <f>'12'!D30</f>
        <v>-0.146546418374217</v>
      </c>
      <c r="O30" s="11">
        <f t="shared" si="3"/>
        <v>0.62062837676009097</v>
      </c>
      <c r="P30" s="5">
        <f t="shared" si="4"/>
        <v>0.61040435205934918</v>
      </c>
      <c r="T30" t="s">
        <v>11</v>
      </c>
      <c r="U30" t="s">
        <v>57</v>
      </c>
      <c r="V30" s="8">
        <f>C30</f>
        <v>0.24277230797044999</v>
      </c>
      <c r="W30" s="8">
        <f t="shared" ref="W30:AE30" si="57">D30</f>
        <v>0.31848114679452499</v>
      </c>
      <c r="X30" s="8">
        <f t="shared" si="57"/>
        <v>1.1787744617068201</v>
      </c>
      <c r="Y30" s="8">
        <f t="shared" si="57"/>
        <v>0.180584708327617</v>
      </c>
      <c r="Z30" s="8">
        <f t="shared" si="57"/>
        <v>0.57606479756456497</v>
      </c>
      <c r="AA30" s="8">
        <f t="shared" si="57"/>
        <v>-0.26830504204125699</v>
      </c>
      <c r="AB30" s="8">
        <f t="shared" si="57"/>
        <v>0.79248584393690702</v>
      </c>
      <c r="AC30" s="8">
        <f t="shared" si="57"/>
        <v>1.71008002988228</v>
      </c>
      <c r="AD30" s="8">
        <f t="shared" si="57"/>
        <v>0.52753518711289704</v>
      </c>
      <c r="AE30" s="8">
        <f t="shared" si="57"/>
        <v>0.88974714777201303</v>
      </c>
      <c r="AF30" s="8">
        <f t="shared" ref="AF30" si="58">M30</f>
        <v>1.4458663504684901</v>
      </c>
      <c r="AG30" s="8">
        <f t="shared" ref="AG30" si="59">N30</f>
        <v>-0.146546418374217</v>
      </c>
      <c r="AI30" t="s">
        <v>57</v>
      </c>
      <c r="AJ30" s="8">
        <f t="shared" si="8"/>
        <v>0.62062837676009097</v>
      </c>
    </row>
    <row r="31" spans="1:36">
      <c r="B31" t="s">
        <v>12</v>
      </c>
      <c r="C31" s="22">
        <f>'1'!D31</f>
        <v>2.5319388576444499</v>
      </c>
      <c r="D31" s="22">
        <f>'2'!D31</f>
        <v>3.1467221258290099</v>
      </c>
      <c r="E31" s="22">
        <f>'3'!D31</f>
        <v>5.9978472966701899</v>
      </c>
      <c r="F31" s="22">
        <f>'4'!D31</f>
        <v>2.8333025401276601</v>
      </c>
      <c r="G31" s="22">
        <f>'5'!D31</f>
        <v>5.9210316634161302</v>
      </c>
      <c r="H31" s="22">
        <f>'6'!D31</f>
        <v>0.84301449454682298</v>
      </c>
      <c r="I31" s="22">
        <f>'7'!D31</f>
        <v>6.2255782437028904</v>
      </c>
      <c r="J31" s="22">
        <f>'8'!D31</f>
        <v>12.618456369281599</v>
      </c>
      <c r="K31" s="22">
        <f>'9'!D31</f>
        <v>8.1275497473977403</v>
      </c>
      <c r="L31" s="22">
        <f>'10'!D33</f>
        <v>24.072512402253899</v>
      </c>
      <c r="M31" s="22">
        <f>'11'!D31</f>
        <v>11.591231013254299</v>
      </c>
      <c r="N31">
        <f>'12'!D31</f>
        <v>3.0675205704025301</v>
      </c>
      <c r="O31" s="11">
        <f t="shared" si="3"/>
        <v>7.2480587770439362</v>
      </c>
      <c r="P31" s="5">
        <f t="shared" si="4"/>
        <v>6.4170502263535258</v>
      </c>
      <c r="U31" t="s">
        <v>58</v>
      </c>
      <c r="V31" s="8">
        <f>C32</f>
        <v>-0.25805234115766001</v>
      </c>
      <c r="W31" s="8">
        <f t="shared" ref="W31:AE31" si="60">D32</f>
        <v>-0.45058204731159701</v>
      </c>
      <c r="X31" s="8">
        <f t="shared" si="60"/>
        <v>-0.56805479805130599</v>
      </c>
      <c r="Y31" s="8">
        <f t="shared" si="60"/>
        <v>-0.37932443656498399</v>
      </c>
      <c r="Z31" s="8">
        <f t="shared" si="60"/>
        <v>-0.43882595553466403</v>
      </c>
      <c r="AA31" s="8">
        <f t="shared" si="60"/>
        <v>-6.7277274420622701E-2</v>
      </c>
      <c r="AB31" s="8">
        <f t="shared" si="60"/>
        <v>-0.60461674636526697</v>
      </c>
      <c r="AC31" s="8">
        <f t="shared" si="60"/>
        <v>-0.48233588120291798</v>
      </c>
      <c r="AD31" s="8">
        <f t="shared" si="60"/>
        <v>-0.28871979929424102</v>
      </c>
      <c r="AE31" s="8">
        <f t="shared" si="60"/>
        <v>-1.1063864162282</v>
      </c>
      <c r="AF31" s="8">
        <f t="shared" ref="AF31" si="61">M32</f>
        <v>-0.58986162351572102</v>
      </c>
      <c r="AG31" s="8">
        <f t="shared" ref="AG31" si="62">N32</f>
        <v>0.34015835218888402</v>
      </c>
      <c r="AI31" t="s">
        <v>58</v>
      </c>
      <c r="AJ31" s="8">
        <f t="shared" si="8"/>
        <v>-0.40782324728819136</v>
      </c>
    </row>
    <row r="32" spans="1:36">
      <c r="A32" t="s">
        <v>20</v>
      </c>
      <c r="B32" t="s">
        <v>11</v>
      </c>
      <c r="C32" s="22">
        <f>'1'!D32</f>
        <v>-0.25805234115766001</v>
      </c>
      <c r="D32" s="22">
        <f>'2'!D32</f>
        <v>-0.45058204731159701</v>
      </c>
      <c r="E32" s="22">
        <f>'3'!D32</f>
        <v>-0.56805479805130599</v>
      </c>
      <c r="F32" s="22">
        <f>'4'!D32</f>
        <v>-0.37932443656498399</v>
      </c>
      <c r="G32" s="22">
        <f>'5'!D32</f>
        <v>-0.43882595553466403</v>
      </c>
      <c r="H32" s="22">
        <f>'6'!D32</f>
        <v>-6.7277274420622701E-2</v>
      </c>
      <c r="I32" s="22">
        <f>'7'!D32</f>
        <v>-0.60461674636526697</v>
      </c>
      <c r="J32" s="22">
        <f>'8'!D32</f>
        <v>-0.48233588120291798</v>
      </c>
      <c r="K32" s="22">
        <f>'9'!D32</f>
        <v>-0.28871979929424102</v>
      </c>
      <c r="L32" s="22">
        <f>'10'!D34</f>
        <v>-1.1063864162282</v>
      </c>
      <c r="M32" s="22">
        <f>'11'!D32</f>
        <v>-0.58986162351572102</v>
      </c>
      <c r="N32">
        <f>'12'!D32</f>
        <v>0.34015835218888402</v>
      </c>
      <c r="O32" s="11">
        <f t="shared" si="3"/>
        <v>-0.40782324728819136</v>
      </c>
      <c r="P32" s="5">
        <f t="shared" si="4"/>
        <v>0.34466704469958864</v>
      </c>
      <c r="U32" t="s">
        <v>59</v>
      </c>
      <c r="V32" s="8">
        <f>C34</f>
        <v>8.1447380094731194</v>
      </c>
      <c r="W32" s="8">
        <f t="shared" ref="W32:AE32" si="63">D34</f>
        <v>-7.84245757026732</v>
      </c>
      <c r="X32" s="8">
        <f t="shared" si="63"/>
        <v>66.9493191528354</v>
      </c>
      <c r="Y32" s="8">
        <f t="shared" si="63"/>
        <v>17.513833377159202</v>
      </c>
      <c r="Z32" s="8">
        <f t="shared" si="63"/>
        <v>31.082327748222198</v>
      </c>
      <c r="AA32" s="8">
        <f t="shared" si="63"/>
        <v>41.9801465470726</v>
      </c>
      <c r="AB32" s="8">
        <f t="shared" si="63"/>
        <v>26.7225654492985</v>
      </c>
      <c r="AC32" s="8">
        <f t="shared" si="63"/>
        <v>58.762623155218598</v>
      </c>
      <c r="AD32" s="8">
        <f t="shared" si="63"/>
        <v>34.975427866736602</v>
      </c>
      <c r="AE32" s="8">
        <f t="shared" si="63"/>
        <v>61.3976294413999</v>
      </c>
      <c r="AF32" s="8">
        <f t="shared" ref="AF32" si="64">M34</f>
        <v>102.592260424652</v>
      </c>
      <c r="AG32" s="8">
        <f t="shared" ref="AG32" si="65">N34</f>
        <v>-27.5682653159731</v>
      </c>
      <c r="AI32" t="s">
        <v>59</v>
      </c>
      <c r="AJ32" s="8">
        <f t="shared" si="8"/>
        <v>34.55917902381897</v>
      </c>
    </row>
    <row r="33" spans="1:36">
      <c r="B33" t="s">
        <v>12</v>
      </c>
      <c r="C33" s="22">
        <f>'1'!D33</f>
        <v>1.47421522810534</v>
      </c>
      <c r="D33" s="22">
        <f>'2'!D33</f>
        <v>-2.1843084507484001</v>
      </c>
      <c r="E33" s="22">
        <f>'3'!D33</f>
        <v>-3.3048606397360198</v>
      </c>
      <c r="F33" s="22">
        <f>'4'!D33</f>
        <v>-1.2182437067093901</v>
      </c>
      <c r="G33" s="22">
        <f>'5'!D33</f>
        <v>-4.0252292366253002</v>
      </c>
      <c r="H33" s="22">
        <f>'6'!D33</f>
        <v>0.97657640492401998</v>
      </c>
      <c r="I33" s="22">
        <f>'7'!D33</f>
        <v>-6.1991852730582098</v>
      </c>
      <c r="J33" s="22">
        <f>'8'!D33</f>
        <v>-8.3975053068736294</v>
      </c>
      <c r="K33" s="22">
        <f>'9'!D33</f>
        <v>-4.4503591505881204</v>
      </c>
      <c r="L33" s="22">
        <f>'10'!D35</f>
        <v>-14.121829044473399</v>
      </c>
      <c r="M33" s="22">
        <f>'11'!D33</f>
        <v>-4.0786742081337097</v>
      </c>
      <c r="N33">
        <f>'12'!D33</f>
        <v>-2.3734733905352599</v>
      </c>
      <c r="O33" s="11">
        <f t="shared" si="3"/>
        <v>-3.991906397871007</v>
      </c>
      <c r="P33" s="5">
        <f t="shared" si="4"/>
        <v>4.2182699159767578</v>
      </c>
      <c r="U33" t="s">
        <v>22</v>
      </c>
      <c r="V33" s="8">
        <f>C36</f>
        <v>-52.328557501520798</v>
      </c>
      <c r="W33" s="8">
        <f t="shared" ref="W33:AE33" si="66">D36</f>
        <v>-120.04</v>
      </c>
      <c r="X33" s="8">
        <f t="shared" si="66"/>
        <v>-25.77</v>
      </c>
      <c r="Y33" s="8">
        <f t="shared" si="66"/>
        <v>-82.43</v>
      </c>
      <c r="Z33" s="8">
        <f t="shared" si="66"/>
        <v>-61.52</v>
      </c>
      <c r="AA33" s="8">
        <f t="shared" si="66"/>
        <v>5.4224944325496303</v>
      </c>
      <c r="AB33" s="8">
        <f t="shared" si="66"/>
        <v>-100.94</v>
      </c>
      <c r="AC33" s="8">
        <f t="shared" si="66"/>
        <v>24.5</v>
      </c>
      <c r="AD33" s="8">
        <f t="shared" si="66"/>
        <v>-16.63</v>
      </c>
      <c r="AE33" s="8">
        <f t="shared" si="66"/>
        <v>-207.04</v>
      </c>
      <c r="AF33" s="8">
        <f t="shared" ref="AF33" si="67">M36</f>
        <v>20.223399094130102</v>
      </c>
      <c r="AG33" s="8">
        <f t="shared" ref="AG33" si="68">N36</f>
        <v>63.0229161975981</v>
      </c>
      <c r="AI33" t="s">
        <v>22</v>
      </c>
      <c r="AJ33" s="8">
        <f t="shared" si="8"/>
        <v>-46.127478981436916</v>
      </c>
    </row>
    <row r="34" spans="1:36">
      <c r="A34" t="s">
        <v>16</v>
      </c>
      <c r="B34" t="s">
        <v>11</v>
      </c>
      <c r="C34" s="22">
        <f>'1'!D34</f>
        <v>8.1447380094731194</v>
      </c>
      <c r="D34" s="22">
        <f>'2'!D34</f>
        <v>-7.84245757026732</v>
      </c>
      <c r="E34" s="22">
        <f>'3'!D34</f>
        <v>66.9493191528354</v>
      </c>
      <c r="F34" s="22">
        <f>'4'!D34</f>
        <v>17.513833377159202</v>
      </c>
      <c r="G34" s="22">
        <f>'5'!D34</f>
        <v>31.082327748222198</v>
      </c>
      <c r="H34" s="22">
        <f>'6'!D34</f>
        <v>41.9801465470726</v>
      </c>
      <c r="I34" s="22">
        <f>'7'!D34</f>
        <v>26.7225654492985</v>
      </c>
      <c r="J34" s="22">
        <f>'8'!D34</f>
        <v>58.762623155218598</v>
      </c>
      <c r="K34" s="22">
        <f>'9'!D34</f>
        <v>34.975427866736602</v>
      </c>
      <c r="L34" s="22">
        <f>'10'!D36</f>
        <v>61.3976294413999</v>
      </c>
      <c r="M34" s="22">
        <f>'11'!D34</f>
        <v>102.592260424652</v>
      </c>
      <c r="N34">
        <f>'12'!D34</f>
        <v>-27.5682653159731</v>
      </c>
      <c r="O34" s="11">
        <f t="shared" si="3"/>
        <v>34.55917902381897</v>
      </c>
      <c r="P34" s="5">
        <f t="shared" si="4"/>
        <v>35.366214140133039</v>
      </c>
      <c r="T34" t="s">
        <v>12</v>
      </c>
      <c r="U34" t="s">
        <v>57</v>
      </c>
      <c r="V34" s="8">
        <f>C31</f>
        <v>2.5319388576444499</v>
      </c>
      <c r="W34" s="8">
        <f t="shared" ref="W34:AE34" si="69">D31</f>
        <v>3.1467221258290099</v>
      </c>
      <c r="X34" s="8">
        <f t="shared" si="69"/>
        <v>5.9978472966701899</v>
      </c>
      <c r="Y34" s="8">
        <f t="shared" si="69"/>
        <v>2.8333025401276601</v>
      </c>
      <c r="Z34" s="8">
        <f t="shared" si="69"/>
        <v>5.9210316634161302</v>
      </c>
      <c r="AA34" s="8">
        <f t="shared" si="69"/>
        <v>0.84301449454682298</v>
      </c>
      <c r="AB34" s="8">
        <f t="shared" si="69"/>
        <v>6.2255782437028904</v>
      </c>
      <c r="AC34" s="8">
        <f t="shared" si="69"/>
        <v>12.618456369281599</v>
      </c>
      <c r="AD34" s="8">
        <f t="shared" si="69"/>
        <v>8.1275497473977403</v>
      </c>
      <c r="AE34" s="8">
        <f t="shared" si="69"/>
        <v>24.072512402253899</v>
      </c>
      <c r="AF34" s="8">
        <f t="shared" ref="AF34" si="70">M31</f>
        <v>11.591231013254299</v>
      </c>
      <c r="AG34" s="8">
        <f t="shared" ref="AG34" si="71">N31</f>
        <v>3.0675205704025301</v>
      </c>
      <c r="AI34" t="s">
        <v>57</v>
      </c>
      <c r="AJ34" s="8">
        <f t="shared" si="8"/>
        <v>7.2480587770439362</v>
      </c>
    </row>
    <row r="35" spans="1:36">
      <c r="B35" t="s">
        <v>12</v>
      </c>
      <c r="C35" s="22">
        <f>'1'!D35</f>
        <v>158.10982282811</v>
      </c>
      <c r="D35" s="22">
        <f>'2'!D35</f>
        <v>116.73461196565501</v>
      </c>
      <c r="E35" s="22">
        <f>'3'!D35</f>
        <v>337.520782390112</v>
      </c>
      <c r="F35" s="22">
        <f>'4'!D35</f>
        <v>181.67728548960699</v>
      </c>
      <c r="G35" s="22">
        <f>'5'!D35</f>
        <v>449.00092401795899</v>
      </c>
      <c r="H35" s="22">
        <f>'6'!D35</f>
        <v>127.90249606211999</v>
      </c>
      <c r="I35" s="22">
        <f>'7'!D35</f>
        <v>596.84525833693999</v>
      </c>
      <c r="J35" s="22">
        <f>'8'!D35</f>
        <v>770.60140709477002</v>
      </c>
      <c r="K35" s="22">
        <f>'9'!D35</f>
        <v>536.66525870088105</v>
      </c>
      <c r="L35" s="22">
        <f>'10'!D37</f>
        <v>1677.6296026293301</v>
      </c>
      <c r="M35" s="22">
        <f>'11'!D35</f>
        <v>721.37018191546099</v>
      </c>
      <c r="N35">
        <f>'12'!D35</f>
        <v>246.55985502833099</v>
      </c>
      <c r="O35" s="11">
        <f t="shared" si="3"/>
        <v>493.38479053827308</v>
      </c>
      <c r="P35" s="5">
        <f t="shared" si="4"/>
        <v>438.59683663477637</v>
      </c>
      <c r="U35" t="s">
        <v>58</v>
      </c>
      <c r="V35" s="8">
        <f>C33</f>
        <v>1.47421522810534</v>
      </c>
      <c r="W35" s="8">
        <f t="shared" ref="W35:AE35" si="72">D33</f>
        <v>-2.1843084507484001</v>
      </c>
      <c r="X35" s="8">
        <f t="shared" si="72"/>
        <v>-3.3048606397360198</v>
      </c>
      <c r="Y35" s="8">
        <f t="shared" si="72"/>
        <v>-1.2182437067093901</v>
      </c>
      <c r="Z35" s="8">
        <f t="shared" si="72"/>
        <v>-4.0252292366253002</v>
      </c>
      <c r="AA35" s="8">
        <f t="shared" si="72"/>
        <v>0.97657640492401998</v>
      </c>
      <c r="AB35" s="8">
        <f t="shared" si="72"/>
        <v>-6.1991852730582098</v>
      </c>
      <c r="AC35" s="8">
        <f t="shared" si="72"/>
        <v>-8.3975053068736294</v>
      </c>
      <c r="AD35" s="8">
        <f t="shared" si="72"/>
        <v>-4.4503591505881204</v>
      </c>
      <c r="AE35" s="8">
        <f t="shared" si="72"/>
        <v>-14.121829044473399</v>
      </c>
      <c r="AF35" s="8">
        <f t="shared" ref="AF35" si="73">M33</f>
        <v>-4.0786742081337097</v>
      </c>
      <c r="AG35" s="8">
        <f t="shared" ref="AG35" si="74">N33</f>
        <v>-2.3734733905352599</v>
      </c>
      <c r="AI35" t="s">
        <v>58</v>
      </c>
      <c r="AJ35" s="8">
        <f t="shared" si="8"/>
        <v>-3.991906397871007</v>
      </c>
    </row>
    <row r="36" spans="1:36">
      <c r="A36" t="s">
        <v>22</v>
      </c>
      <c r="B36" t="s">
        <v>11</v>
      </c>
      <c r="C36" s="22">
        <f>'1'!D36</f>
        <v>-52.328557501520798</v>
      </c>
      <c r="D36" s="22">
        <f>'2'!D36</f>
        <v>-120.04</v>
      </c>
      <c r="E36" s="22">
        <f>'3'!D36</f>
        <v>-25.77</v>
      </c>
      <c r="F36" s="22">
        <f>'4'!D36</f>
        <v>-82.43</v>
      </c>
      <c r="G36" s="22">
        <f>'5'!D36</f>
        <v>-61.52</v>
      </c>
      <c r="H36" s="22">
        <f>'6'!D36</f>
        <v>5.4224944325496303</v>
      </c>
      <c r="I36" s="22">
        <f>'7'!D36</f>
        <v>-100.94</v>
      </c>
      <c r="J36" s="22">
        <f>'8'!D36</f>
        <v>24.5</v>
      </c>
      <c r="K36" s="22">
        <f>'9'!D36</f>
        <v>-16.63</v>
      </c>
      <c r="L36" s="22">
        <f>'10'!D38</f>
        <v>-207.04</v>
      </c>
      <c r="M36" s="22">
        <f>'11'!D36</f>
        <v>20.223399094130102</v>
      </c>
      <c r="N36">
        <f>'12'!D36</f>
        <v>63.0229161975981</v>
      </c>
      <c r="O36" s="11">
        <f t="shared" si="3"/>
        <v>-46.127478981436916</v>
      </c>
      <c r="P36" s="5">
        <f t="shared" si="4"/>
        <v>74.589778307045464</v>
      </c>
      <c r="U36" t="s">
        <v>59</v>
      </c>
      <c r="V36" s="8">
        <f>C35</f>
        <v>158.10982282811</v>
      </c>
      <c r="W36" s="8">
        <f t="shared" ref="W36:AE36" si="75">D35</f>
        <v>116.73461196565501</v>
      </c>
      <c r="X36" s="8">
        <f t="shared" si="75"/>
        <v>337.520782390112</v>
      </c>
      <c r="Y36" s="8">
        <f t="shared" si="75"/>
        <v>181.67728548960699</v>
      </c>
      <c r="Z36" s="8">
        <f t="shared" si="75"/>
        <v>449.00092401795899</v>
      </c>
      <c r="AA36" s="8">
        <f t="shared" si="75"/>
        <v>127.90249606211999</v>
      </c>
      <c r="AB36" s="8">
        <f t="shared" si="75"/>
        <v>596.84525833693999</v>
      </c>
      <c r="AC36" s="8">
        <f t="shared" si="75"/>
        <v>770.60140709477002</v>
      </c>
      <c r="AD36" s="8">
        <f t="shared" si="75"/>
        <v>536.66525870088105</v>
      </c>
      <c r="AE36" s="8">
        <f t="shared" si="75"/>
        <v>1677.6296026293301</v>
      </c>
      <c r="AF36" s="8">
        <f t="shared" ref="AF36" si="76">M35</f>
        <v>721.37018191546099</v>
      </c>
      <c r="AG36" s="8">
        <f t="shared" ref="AG36" si="77">N35</f>
        <v>246.55985502833099</v>
      </c>
      <c r="AI36" t="s">
        <v>59</v>
      </c>
      <c r="AJ36" s="8">
        <f t="shared" si="8"/>
        <v>493.38479053827308</v>
      </c>
    </row>
    <row r="37" spans="1:36">
      <c r="B37" t="s">
        <v>12</v>
      </c>
      <c r="C37" s="22">
        <f>'1'!D37</f>
        <v>547.42296799287897</v>
      </c>
      <c r="D37" s="22">
        <f>'2'!D37</f>
        <v>-413.36</v>
      </c>
      <c r="E37" s="22">
        <f>'3'!D37</f>
        <v>-469.88</v>
      </c>
      <c r="F37" s="22">
        <f>'4'!D37</f>
        <v>-226.46</v>
      </c>
      <c r="G37" s="22">
        <f>'5'!D37</f>
        <v>-388.23</v>
      </c>
      <c r="H37" s="22">
        <f>'6'!D37</f>
        <v>286.19627879809201</v>
      </c>
      <c r="I37" s="22">
        <f>'7'!D37</f>
        <v>451.73</v>
      </c>
      <c r="J37" s="22">
        <f>'8'!D37</f>
        <v>363.84</v>
      </c>
      <c r="K37" s="22">
        <f>'9'!D37</f>
        <v>-619.45000000000005</v>
      </c>
      <c r="L37" s="22">
        <f>'10'!D39</f>
        <v>-1507</v>
      </c>
      <c r="M37" s="22">
        <f>'11'!D37</f>
        <v>645.92444469408701</v>
      </c>
      <c r="N37">
        <f>'12'!D37</f>
        <v>552.02962678750498</v>
      </c>
      <c r="O37" s="11">
        <f t="shared" si="3"/>
        <v>-64.769723477286433</v>
      </c>
      <c r="P37" s="5">
        <f t="shared" si="4"/>
        <v>649.33960280892893</v>
      </c>
      <c r="U37" t="s">
        <v>22</v>
      </c>
      <c r="V37" s="8">
        <f>C37</f>
        <v>547.42296799287897</v>
      </c>
      <c r="W37" s="8">
        <f t="shared" ref="W37:AE37" si="78">D37</f>
        <v>-413.36</v>
      </c>
      <c r="X37" s="8">
        <f t="shared" si="78"/>
        <v>-469.88</v>
      </c>
      <c r="Y37" s="8">
        <f t="shared" si="78"/>
        <v>-226.46</v>
      </c>
      <c r="Z37" s="8">
        <f t="shared" si="78"/>
        <v>-388.23</v>
      </c>
      <c r="AA37" s="8">
        <f t="shared" si="78"/>
        <v>286.19627879809201</v>
      </c>
      <c r="AB37" s="8">
        <f t="shared" si="78"/>
        <v>451.73</v>
      </c>
      <c r="AC37" s="8">
        <f t="shared" si="78"/>
        <v>363.84</v>
      </c>
      <c r="AD37" s="8">
        <f t="shared" si="78"/>
        <v>-619.45000000000005</v>
      </c>
      <c r="AE37" s="8">
        <f t="shared" si="78"/>
        <v>-1507</v>
      </c>
      <c r="AF37" s="8">
        <f t="shared" ref="AF37" si="79">M37</f>
        <v>645.92444469408701</v>
      </c>
      <c r="AG37" s="8">
        <f t="shared" ref="AG37" si="80">N37</f>
        <v>552.02962678750498</v>
      </c>
      <c r="AI37" t="s">
        <v>22</v>
      </c>
      <c r="AJ37" s="8">
        <f t="shared" si="8"/>
        <v>-64.769723477286433</v>
      </c>
    </row>
    <row r="38" spans="1:36">
      <c r="A38" s="4" t="s">
        <v>23</v>
      </c>
      <c r="B38" s="4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O38" s="11"/>
      <c r="AJ38" s="8" t="e">
        <f t="shared" si="8"/>
        <v>#DIV/0!</v>
      </c>
    </row>
    <row r="39" spans="1:36">
      <c r="A39" t="s">
        <v>18</v>
      </c>
      <c r="B39" t="s">
        <v>11</v>
      </c>
      <c r="C39" s="22">
        <f>'1'!D39</f>
        <v>-0.10301070754701901</v>
      </c>
      <c r="D39" s="22">
        <f>'2'!D39</f>
        <v>-5.4197282347749703E-2</v>
      </c>
      <c r="E39" s="22">
        <f>'3'!D39</f>
        <v>1.19305503110847</v>
      </c>
      <c r="F39" s="22">
        <f>'4'!D39</f>
        <v>1.7034280538231801</v>
      </c>
      <c r="G39" s="22">
        <f>'5'!D39</f>
        <v>0.29758366098292699</v>
      </c>
      <c r="H39" s="22">
        <f>'6'!D39</f>
        <v>0.383305942706897</v>
      </c>
      <c r="I39" s="22">
        <f>'7'!D39</f>
        <v>1.7387135455004901</v>
      </c>
      <c r="J39" s="22">
        <f>'8'!D39</f>
        <v>0.41412097440060502</v>
      </c>
      <c r="K39" s="22">
        <f>'9'!D39</f>
        <v>-6.9186464992505503E-3</v>
      </c>
      <c r="L39" s="22">
        <f>'10'!D41</f>
        <v>-0.55121724656725302</v>
      </c>
      <c r="M39" s="22">
        <f>'11'!D39</f>
        <v>1.5079459409210201</v>
      </c>
      <c r="N39">
        <f>'12'!D39</f>
        <v>-0.104874536559785</v>
      </c>
      <c r="O39" s="11">
        <f t="shared" si="3"/>
        <v>0.53482789416021104</v>
      </c>
      <c r="P39" s="5">
        <f t="shared" si="4"/>
        <v>0.79343865444894734</v>
      </c>
      <c r="T39" t="s">
        <v>11</v>
      </c>
      <c r="U39" t="s">
        <v>60</v>
      </c>
      <c r="V39">
        <f>C39</f>
        <v>-0.10301070754701901</v>
      </c>
      <c r="W39">
        <f t="shared" ref="W39:AE39" si="81">D39</f>
        <v>-5.4197282347749703E-2</v>
      </c>
      <c r="X39">
        <f t="shared" si="81"/>
        <v>1.19305503110847</v>
      </c>
      <c r="Y39">
        <f t="shared" si="81"/>
        <v>1.7034280538231801</v>
      </c>
      <c r="Z39">
        <f t="shared" si="81"/>
        <v>0.29758366098292699</v>
      </c>
      <c r="AA39">
        <f t="shared" si="81"/>
        <v>0.383305942706897</v>
      </c>
      <c r="AB39">
        <f t="shared" si="81"/>
        <v>1.7387135455004901</v>
      </c>
      <c r="AC39">
        <f t="shared" si="81"/>
        <v>0.41412097440060502</v>
      </c>
      <c r="AD39">
        <f t="shared" si="81"/>
        <v>-6.9186464992505503E-3</v>
      </c>
      <c r="AE39">
        <f t="shared" si="81"/>
        <v>-0.55121724656725302</v>
      </c>
      <c r="AF39">
        <f t="shared" ref="AF39" si="82">M39</f>
        <v>1.5079459409210201</v>
      </c>
      <c r="AG39">
        <f t="shared" ref="AG39" si="83">N39</f>
        <v>-0.104874536559785</v>
      </c>
      <c r="AI39" t="s">
        <v>60</v>
      </c>
      <c r="AJ39" s="8">
        <f t="shared" si="8"/>
        <v>0.53482789416021104</v>
      </c>
    </row>
    <row r="40" spans="1:36">
      <c r="B40" t="s">
        <v>12</v>
      </c>
      <c r="C40" s="22">
        <f>'1'!D40</f>
        <v>1.6151113335779801</v>
      </c>
      <c r="D40" s="22">
        <f>'2'!D40</f>
        <v>1.1398998698399401</v>
      </c>
      <c r="E40" s="22">
        <f>'3'!D40</f>
        <v>6.94477579152099</v>
      </c>
      <c r="F40" s="22">
        <f>'4'!D40</f>
        <v>12.260185423411</v>
      </c>
      <c r="G40" s="22">
        <f>'5'!D40</f>
        <v>5.5128733356725101</v>
      </c>
      <c r="H40" s="22">
        <f>'6'!D40</f>
        <v>3.2425957061921702</v>
      </c>
      <c r="I40" s="22">
        <f>'7'!D40</f>
        <v>14.1810426917393</v>
      </c>
      <c r="J40" s="22">
        <f>'8'!D40</f>
        <v>4.2747369712318299</v>
      </c>
      <c r="K40" s="22">
        <f>'9'!D40</f>
        <v>9.9233372193971991</v>
      </c>
      <c r="L40" s="22">
        <f>'10'!D42</f>
        <v>-28.7963564543746</v>
      </c>
      <c r="M40" s="22">
        <f>'11'!D40</f>
        <v>17.307458045757102</v>
      </c>
      <c r="N40">
        <f>'12'!D40</f>
        <v>2.10126920631612</v>
      </c>
      <c r="O40" s="11">
        <f t="shared" si="3"/>
        <v>4.1422440950234618</v>
      </c>
      <c r="P40" s="5">
        <f t="shared" si="4"/>
        <v>11.632632510072733</v>
      </c>
      <c r="U40" t="s">
        <v>61</v>
      </c>
      <c r="V40">
        <f>C41</f>
        <v>-0.151144553633452</v>
      </c>
      <c r="W40">
        <f t="shared" ref="W40:AE40" si="84">D41</f>
        <v>-0.31131208534751798</v>
      </c>
      <c r="X40">
        <f t="shared" si="84"/>
        <v>-0.63384027923829001</v>
      </c>
      <c r="Y40">
        <f t="shared" si="84"/>
        <v>-0.77014046640920497</v>
      </c>
      <c r="Z40">
        <f t="shared" si="84"/>
        <v>-0.31786740848438899</v>
      </c>
      <c r="AA40">
        <f t="shared" si="84"/>
        <v>3.5117944492752698E-2</v>
      </c>
      <c r="AB40">
        <f t="shared" si="84"/>
        <v>-0.81968148187087497</v>
      </c>
      <c r="AC40">
        <f t="shared" si="84"/>
        <v>-0.37076614456866003</v>
      </c>
      <c r="AD40">
        <f t="shared" si="84"/>
        <v>1.6837252232910799E-3</v>
      </c>
      <c r="AE40">
        <f t="shared" si="84"/>
        <v>-0.488228294819822</v>
      </c>
      <c r="AF40">
        <f t="shared" ref="AF40" si="85">M41</f>
        <v>-0.37059817769595499</v>
      </c>
      <c r="AG40">
        <f t="shared" ref="AG40" si="86">N41</f>
        <v>-2.18105147485609E-3</v>
      </c>
      <c r="AI40" t="s">
        <v>61</v>
      </c>
      <c r="AJ40" s="8">
        <f t="shared" si="8"/>
        <v>-0.34991318948558153</v>
      </c>
    </row>
    <row r="41" spans="1:36">
      <c r="A41" t="s">
        <v>20</v>
      </c>
      <c r="B41" t="s">
        <v>11</v>
      </c>
      <c r="C41" s="22">
        <f>'1'!D41</f>
        <v>-0.151144553633452</v>
      </c>
      <c r="D41" s="22">
        <f>'2'!D41</f>
        <v>-0.31131208534751798</v>
      </c>
      <c r="E41" s="22">
        <f>'3'!D41</f>
        <v>-0.63384027923829001</v>
      </c>
      <c r="F41" s="22">
        <f>'4'!D41</f>
        <v>-0.77014046640920497</v>
      </c>
      <c r="G41" s="22">
        <f>'5'!D41</f>
        <v>-0.31786740848438899</v>
      </c>
      <c r="H41" s="22">
        <f>'6'!D41</f>
        <v>3.5117944492752698E-2</v>
      </c>
      <c r="I41" s="22">
        <f>'7'!D41</f>
        <v>-0.81968148187087497</v>
      </c>
      <c r="J41" s="22">
        <f>'8'!D41</f>
        <v>-0.37076614456866003</v>
      </c>
      <c r="K41" s="22">
        <f>'9'!D41</f>
        <v>1.6837252232910799E-3</v>
      </c>
      <c r="L41" s="22">
        <f>'10'!D43</f>
        <v>-0.488228294819822</v>
      </c>
      <c r="M41" s="22">
        <f>'11'!D41</f>
        <v>-0.37059817769595499</v>
      </c>
      <c r="N41">
        <f>'12'!D41</f>
        <v>-2.18105147485609E-3</v>
      </c>
      <c r="O41" s="11">
        <f t="shared" si="3"/>
        <v>-0.34991318948558153</v>
      </c>
      <c r="P41" s="5">
        <f t="shared" si="4"/>
        <v>0.29118793372593649</v>
      </c>
      <c r="U41" t="s">
        <v>62</v>
      </c>
      <c r="V41">
        <f>C43</f>
        <v>1.6613763639144701</v>
      </c>
      <c r="W41">
        <f t="shared" ref="W41:AE41" si="87">D43</f>
        <v>12.752419997750501</v>
      </c>
      <c r="X41">
        <f t="shared" si="87"/>
        <v>48.3398170912537</v>
      </c>
      <c r="Y41">
        <f t="shared" si="87"/>
        <v>70.469554887564598</v>
      </c>
      <c r="Z41">
        <f t="shared" si="87"/>
        <v>26.034600181113301</v>
      </c>
      <c r="AA41">
        <f t="shared" si="87"/>
        <v>-6.8365860071809204</v>
      </c>
      <c r="AB41">
        <f t="shared" si="87"/>
        <v>28.6545878099489</v>
      </c>
      <c r="AC41">
        <f t="shared" si="87"/>
        <v>10.7427281485576</v>
      </c>
      <c r="AD41">
        <f t="shared" si="87"/>
        <v>-4.6913450669744501</v>
      </c>
      <c r="AE41">
        <f t="shared" si="87"/>
        <v>35.885825008506998</v>
      </c>
      <c r="AF41">
        <f t="shared" ref="AF41" si="88">M43</f>
        <v>19.312267173099499</v>
      </c>
      <c r="AG41">
        <f t="shared" ref="AG41" si="89">N43</f>
        <v>2.0821690272922502</v>
      </c>
      <c r="AI41" t="s">
        <v>62</v>
      </c>
      <c r="AJ41" s="8">
        <f t="shared" si="8"/>
        <v>20.367284551237201</v>
      </c>
    </row>
    <row r="42" spans="1:36">
      <c r="B42" t="s">
        <v>12</v>
      </c>
      <c r="C42" s="22">
        <f>'1'!D42</f>
        <v>1.4493202352625101</v>
      </c>
      <c r="D42" s="22">
        <f>'2'!D42</f>
        <v>2.4129317501656899</v>
      </c>
      <c r="E42" s="22">
        <f>'3'!D42</f>
        <v>-4.1471986269097902</v>
      </c>
      <c r="F42" s="22">
        <f>'4'!D42</f>
        <v>-5.56050318617012</v>
      </c>
      <c r="G42" s="22">
        <f>'5'!D42</f>
        <v>-3.77489272405617</v>
      </c>
      <c r="H42" s="22">
        <f>'6'!D42</f>
        <v>1.72683882466772</v>
      </c>
      <c r="I42" s="22">
        <f>'7'!D42</f>
        <v>-8.3171368544618502</v>
      </c>
      <c r="J42" s="22">
        <f>'8'!D42</f>
        <v>-3.3616228540090498</v>
      </c>
      <c r="K42" s="22">
        <f>'9'!D42</f>
        <v>-4.6614143953643596</v>
      </c>
      <c r="L42" s="22">
        <f>'10'!D44</f>
        <v>-15.871067542180301</v>
      </c>
      <c r="M42" s="22">
        <f>'11'!D42</f>
        <v>-6.8749701311948304</v>
      </c>
      <c r="N42">
        <f>'12'!D42</f>
        <v>1.5754913780592601</v>
      </c>
      <c r="O42" s="11">
        <f t="shared" si="3"/>
        <v>-3.7836853438492741</v>
      </c>
      <c r="P42" s="5">
        <f t="shared" si="4"/>
        <v>5.2684303431642086</v>
      </c>
      <c r="U42" t="s">
        <v>24</v>
      </c>
      <c r="V42">
        <f>C45</f>
        <v>-49.133230099004898</v>
      </c>
      <c r="W42">
        <f t="shared" ref="W42:AE42" si="90">D45</f>
        <v>-81.96</v>
      </c>
      <c r="X42">
        <f t="shared" si="90"/>
        <v>-62.78</v>
      </c>
      <c r="Y42">
        <f t="shared" si="90"/>
        <v>-48.63</v>
      </c>
      <c r="Z42">
        <f t="shared" si="90"/>
        <v>-48.55</v>
      </c>
      <c r="AA42">
        <f t="shared" si="90"/>
        <v>27.498330066913301</v>
      </c>
      <c r="AB42">
        <f t="shared" si="90"/>
        <v>-102.77</v>
      </c>
      <c r="AC42">
        <f t="shared" si="90"/>
        <v>-72.05</v>
      </c>
      <c r="AD42">
        <f t="shared" si="90"/>
        <v>-4.63</v>
      </c>
      <c r="AE42">
        <f t="shared" si="90"/>
        <v>-72.77</v>
      </c>
      <c r="AF42">
        <f t="shared" ref="AF42" si="91">M45</f>
        <v>5.15313348826637</v>
      </c>
      <c r="AG42">
        <f t="shared" ref="AG42" si="92">N45</f>
        <v>-5.1333406794452703</v>
      </c>
      <c r="AI42" t="s">
        <v>24</v>
      </c>
      <c r="AJ42" s="8">
        <f t="shared" si="8"/>
        <v>-42.979592268605877</v>
      </c>
    </row>
    <row r="43" spans="1:36">
      <c r="A43" t="s">
        <v>16</v>
      </c>
      <c r="B43" t="s">
        <v>11</v>
      </c>
      <c r="C43" s="22">
        <f>'1'!D43</f>
        <v>1.6613763639144701</v>
      </c>
      <c r="D43" s="22">
        <f>'2'!D43</f>
        <v>12.752419997750501</v>
      </c>
      <c r="E43" s="22">
        <f>'3'!D43</f>
        <v>48.3398170912537</v>
      </c>
      <c r="F43" s="22">
        <f>'4'!D43</f>
        <v>70.469554887564598</v>
      </c>
      <c r="G43" s="22">
        <f>'5'!D43</f>
        <v>26.034600181113301</v>
      </c>
      <c r="H43" s="22">
        <f>'6'!D43</f>
        <v>-6.8365860071809204</v>
      </c>
      <c r="I43" s="22">
        <f>'7'!D43</f>
        <v>28.6545878099489</v>
      </c>
      <c r="J43" s="22">
        <f>'8'!D43</f>
        <v>10.7427281485576</v>
      </c>
      <c r="K43" s="22">
        <f>'9'!D43</f>
        <v>-4.6913450669744501</v>
      </c>
      <c r="L43" s="22">
        <f>'10'!D45</f>
        <v>35.885825008506998</v>
      </c>
      <c r="M43" s="22">
        <f>'11'!D43</f>
        <v>19.312267173099499</v>
      </c>
      <c r="N43">
        <f>'12'!D43</f>
        <v>2.0821690272922502</v>
      </c>
      <c r="O43" s="11">
        <f t="shared" si="3"/>
        <v>20.367284551237201</v>
      </c>
      <c r="P43" s="5">
        <f t="shared" si="4"/>
        <v>23.038103381441903</v>
      </c>
      <c r="T43" t="s">
        <v>12</v>
      </c>
      <c r="U43" t="s">
        <v>60</v>
      </c>
      <c r="V43">
        <f>C40</f>
        <v>1.6151113335779801</v>
      </c>
      <c r="W43">
        <f t="shared" ref="W43:AE43" si="93">D40</f>
        <v>1.1398998698399401</v>
      </c>
      <c r="X43">
        <f t="shared" si="93"/>
        <v>6.94477579152099</v>
      </c>
      <c r="Y43">
        <f t="shared" si="93"/>
        <v>12.260185423411</v>
      </c>
      <c r="Z43">
        <f t="shared" si="93"/>
        <v>5.5128733356725101</v>
      </c>
      <c r="AA43">
        <f t="shared" si="93"/>
        <v>3.2425957061921702</v>
      </c>
      <c r="AB43">
        <f t="shared" si="93"/>
        <v>14.1810426917393</v>
      </c>
      <c r="AC43">
        <f t="shared" si="93"/>
        <v>4.2747369712318299</v>
      </c>
      <c r="AD43">
        <f t="shared" si="93"/>
        <v>9.9233372193971991</v>
      </c>
      <c r="AE43">
        <f t="shared" si="93"/>
        <v>-28.7963564543746</v>
      </c>
      <c r="AF43">
        <f t="shared" ref="AF43" si="94">M40</f>
        <v>17.307458045757102</v>
      </c>
      <c r="AG43">
        <f t="shared" ref="AG43" si="95">N40</f>
        <v>2.10126920631612</v>
      </c>
      <c r="AI43" t="s">
        <v>60</v>
      </c>
      <c r="AJ43" s="8">
        <f t="shared" si="8"/>
        <v>4.1422440950234618</v>
      </c>
    </row>
    <row r="44" spans="1:36">
      <c r="B44" t="s">
        <v>12</v>
      </c>
      <c r="C44" s="22">
        <f>'1'!D44</f>
        <v>-124.823516900497</v>
      </c>
      <c r="D44" s="22">
        <f>'2'!D44</f>
        <v>-225.25670551873901</v>
      </c>
      <c r="E44" s="22">
        <f>'3'!D44</f>
        <v>281.54727555797598</v>
      </c>
      <c r="F44" s="22">
        <f>'4'!D44</f>
        <v>311.51366276861302</v>
      </c>
      <c r="G44" s="22">
        <f>'5'!D44</f>
        <v>260.21463504426401</v>
      </c>
      <c r="H44" s="22">
        <f>'6'!D44</f>
        <v>144.01086982573699</v>
      </c>
      <c r="I44" s="22">
        <f>'7'!D44</f>
        <v>314.90602049389702</v>
      </c>
      <c r="J44" s="22">
        <f>'8'!D44</f>
        <v>125.955541309138</v>
      </c>
      <c r="K44" s="22">
        <f>'9'!D44</f>
        <v>479.43061463560599</v>
      </c>
      <c r="L44" s="22">
        <f>'10'!D46</f>
        <v>1327.1106163522199</v>
      </c>
      <c r="M44" s="22">
        <f>'11'!D44</f>
        <v>371.72195415631899</v>
      </c>
      <c r="N44">
        <f>'12'!D44</f>
        <v>-123.763368831493</v>
      </c>
      <c r="O44" s="11">
        <f t="shared" si="3"/>
        <v>261.88063324108674</v>
      </c>
      <c r="P44" s="5">
        <f t="shared" si="4"/>
        <v>400.87470309732936</v>
      </c>
      <c r="U44" t="s">
        <v>61</v>
      </c>
      <c r="V44">
        <f>C42</f>
        <v>1.4493202352625101</v>
      </c>
      <c r="W44">
        <f t="shared" ref="W44:AE44" si="96">D42</f>
        <v>2.4129317501656899</v>
      </c>
      <c r="X44">
        <f t="shared" si="96"/>
        <v>-4.1471986269097902</v>
      </c>
      <c r="Y44">
        <f t="shared" si="96"/>
        <v>-5.56050318617012</v>
      </c>
      <c r="Z44">
        <f t="shared" si="96"/>
        <v>-3.77489272405617</v>
      </c>
      <c r="AA44">
        <f t="shared" si="96"/>
        <v>1.72683882466772</v>
      </c>
      <c r="AB44">
        <f t="shared" si="96"/>
        <v>-8.3171368544618502</v>
      </c>
      <c r="AC44">
        <f t="shared" si="96"/>
        <v>-3.3616228540090498</v>
      </c>
      <c r="AD44">
        <f t="shared" si="96"/>
        <v>-4.6614143953643596</v>
      </c>
      <c r="AE44">
        <f t="shared" si="96"/>
        <v>-15.871067542180301</v>
      </c>
      <c r="AF44">
        <f t="shared" ref="AF44" si="97">M42</f>
        <v>-6.8749701311948304</v>
      </c>
      <c r="AG44">
        <f t="shared" ref="AG44" si="98">N42</f>
        <v>1.5754913780592601</v>
      </c>
      <c r="AI44" t="s">
        <v>61</v>
      </c>
      <c r="AJ44" s="8">
        <f t="shared" si="8"/>
        <v>-3.7836853438492741</v>
      </c>
    </row>
    <row r="45" spans="1:36">
      <c r="A45" t="s">
        <v>24</v>
      </c>
      <c r="B45" t="s">
        <v>11</v>
      </c>
      <c r="C45" s="22">
        <f>'1'!D45</f>
        <v>-49.133230099004898</v>
      </c>
      <c r="D45" s="22">
        <f>'2'!D45</f>
        <v>-81.96</v>
      </c>
      <c r="E45" s="22">
        <f>'3'!D45</f>
        <v>-62.78</v>
      </c>
      <c r="F45" s="22">
        <f>'4'!D45</f>
        <v>-48.63</v>
      </c>
      <c r="G45" s="22">
        <f>'5'!D45</f>
        <v>-48.55</v>
      </c>
      <c r="H45" s="22">
        <f>'6'!D45</f>
        <v>27.498330066913301</v>
      </c>
      <c r="I45" s="22">
        <f>'7'!D45</f>
        <v>-102.77</v>
      </c>
      <c r="J45" s="22">
        <f>'8'!D45</f>
        <v>-72.05</v>
      </c>
      <c r="K45" s="22">
        <f>'9'!D45</f>
        <v>-4.63</v>
      </c>
      <c r="L45" s="22">
        <f>'10'!D47</f>
        <v>-72.77</v>
      </c>
      <c r="M45" s="22">
        <f>'11'!D45</f>
        <v>5.15313348826637</v>
      </c>
      <c r="N45">
        <f>'12'!D45</f>
        <v>-5.1333406794452703</v>
      </c>
      <c r="O45" s="11">
        <f t="shared" si="3"/>
        <v>-42.979592268605877</v>
      </c>
      <c r="P45" s="5">
        <f t="shared" si="4"/>
        <v>39.893869213204056</v>
      </c>
      <c r="U45" t="s">
        <v>62</v>
      </c>
      <c r="V45">
        <f>C44</f>
        <v>-124.823516900497</v>
      </c>
      <c r="W45">
        <f t="shared" ref="W45:AE45" si="99">D44</f>
        <v>-225.25670551873901</v>
      </c>
      <c r="X45">
        <f t="shared" si="99"/>
        <v>281.54727555797598</v>
      </c>
      <c r="Y45">
        <f t="shared" si="99"/>
        <v>311.51366276861302</v>
      </c>
      <c r="Z45">
        <f t="shared" si="99"/>
        <v>260.21463504426401</v>
      </c>
      <c r="AA45">
        <f t="shared" si="99"/>
        <v>144.01086982573699</v>
      </c>
      <c r="AB45">
        <f t="shared" si="99"/>
        <v>314.90602049389702</v>
      </c>
      <c r="AC45">
        <f t="shared" si="99"/>
        <v>125.955541309138</v>
      </c>
      <c r="AD45">
        <f t="shared" si="99"/>
        <v>479.43061463560599</v>
      </c>
      <c r="AE45">
        <f t="shared" si="99"/>
        <v>1327.1106163522199</v>
      </c>
      <c r="AF45">
        <f t="shared" ref="AF45" si="100">M44</f>
        <v>371.72195415631899</v>
      </c>
      <c r="AG45">
        <f t="shared" ref="AG45" si="101">N44</f>
        <v>-123.763368831493</v>
      </c>
      <c r="AI45" t="s">
        <v>62</v>
      </c>
      <c r="AJ45" s="8">
        <f t="shared" si="8"/>
        <v>261.88063324108674</v>
      </c>
    </row>
    <row r="46" spans="1:36">
      <c r="B46" t="s">
        <v>12</v>
      </c>
      <c r="C46" s="22">
        <f>'1'!D46</f>
        <v>279.20152988316897</v>
      </c>
      <c r="D46" s="22">
        <f>'2'!D46</f>
        <v>447.44</v>
      </c>
      <c r="E46" s="22">
        <f>'3'!D46</f>
        <v>-499.52</v>
      </c>
      <c r="F46" s="22">
        <f>'4'!D46</f>
        <v>-579.86</v>
      </c>
      <c r="G46" s="22">
        <f>'5'!D46</f>
        <v>-551.44000000000005</v>
      </c>
      <c r="H46" s="22">
        <f>'6'!D46</f>
        <v>416.00089604438602</v>
      </c>
      <c r="I46" s="22">
        <f>'7'!D46</f>
        <v>405.54</v>
      </c>
      <c r="J46" s="22">
        <f>'8'!D46</f>
        <v>-665.54</v>
      </c>
      <c r="K46" s="22">
        <f>'9'!D46</f>
        <v>-380.07</v>
      </c>
      <c r="L46" s="22">
        <f>'10'!D48</f>
        <v>-1523</v>
      </c>
      <c r="M46" s="22">
        <f>'11'!D46</f>
        <v>-580.77125211914597</v>
      </c>
      <c r="N46">
        <f>'12'!D46</f>
        <v>320.17100873105801</v>
      </c>
      <c r="O46" s="11">
        <f t="shared" si="3"/>
        <v>-242.65398478837776</v>
      </c>
      <c r="P46" s="5">
        <f t="shared" si="4"/>
        <v>613.90540811302367</v>
      </c>
      <c r="U46" t="s">
        <v>24</v>
      </c>
      <c r="V46">
        <f>C46</f>
        <v>279.20152988316897</v>
      </c>
      <c r="W46">
        <f t="shared" ref="W46:AE48" si="102">D46</f>
        <v>447.44</v>
      </c>
      <c r="X46">
        <f t="shared" si="102"/>
        <v>-499.52</v>
      </c>
      <c r="Y46">
        <f t="shared" si="102"/>
        <v>-579.86</v>
      </c>
      <c r="Z46">
        <f t="shared" si="102"/>
        <v>-551.44000000000005</v>
      </c>
      <c r="AA46">
        <f t="shared" si="102"/>
        <v>416.00089604438602</v>
      </c>
      <c r="AB46">
        <f t="shared" si="102"/>
        <v>405.54</v>
      </c>
      <c r="AC46">
        <f t="shared" si="102"/>
        <v>-665.54</v>
      </c>
      <c r="AD46">
        <f t="shared" si="102"/>
        <v>-380.07</v>
      </c>
      <c r="AE46">
        <f t="shared" si="102"/>
        <v>-1523</v>
      </c>
      <c r="AF46">
        <f t="shared" ref="AF46:AF48" si="103">M46</f>
        <v>-580.77125211914597</v>
      </c>
      <c r="AG46">
        <f t="shared" ref="AG46:AG48" si="104">N46</f>
        <v>320.17100873105801</v>
      </c>
      <c r="AI46" t="s">
        <v>24</v>
      </c>
      <c r="AJ46" s="8">
        <f t="shared" si="8"/>
        <v>-242.65398478837776</v>
      </c>
    </row>
    <row r="47" spans="1:36">
      <c r="A47" t="s">
        <v>27</v>
      </c>
      <c r="B47" t="s">
        <v>29</v>
      </c>
      <c r="C47" s="8">
        <f>'1'!D47</f>
        <v>0.123483183470739</v>
      </c>
      <c r="D47" s="8">
        <f>'2'!D47</f>
        <v>0.15</v>
      </c>
      <c r="E47" s="8">
        <f>'3'!D47</f>
        <v>-0.04</v>
      </c>
      <c r="F47" s="8">
        <f>'4'!D47</f>
        <v>0.13</v>
      </c>
      <c r="G47" s="8">
        <f>'5'!D47</f>
        <v>-0.06</v>
      </c>
      <c r="H47" s="8">
        <f>'6'!D47</f>
        <v>-0.168615159668974</v>
      </c>
      <c r="I47" s="8">
        <f>'7'!D47</f>
        <v>0.15</v>
      </c>
      <c r="J47" s="8">
        <f>'8'!D47</f>
        <v>-0.25</v>
      </c>
      <c r="K47" s="8">
        <f>'9'!D47</f>
        <v>0.24</v>
      </c>
      <c r="L47" s="8">
        <f>'10'!D49</f>
        <v>0.21</v>
      </c>
      <c r="M47" s="8">
        <f>'11'!D47</f>
        <v>0.189087606779379</v>
      </c>
      <c r="N47">
        <f>'12'!D47</f>
        <v>0.16476992833130899</v>
      </c>
      <c r="O47" s="11">
        <f t="shared" si="3"/>
        <v>6.9893796576037739E-2</v>
      </c>
      <c r="P47" s="5">
        <f>STDEV(C47:N47)</f>
        <v>0.15933404230003675</v>
      </c>
      <c r="T47" t="s">
        <v>27</v>
      </c>
      <c r="U47" t="s">
        <v>29</v>
      </c>
      <c r="V47" s="8">
        <f>C47</f>
        <v>0.123483183470739</v>
      </c>
      <c r="W47" s="8">
        <f t="shared" si="102"/>
        <v>0.15</v>
      </c>
      <c r="X47" s="8">
        <f t="shared" si="102"/>
        <v>-0.04</v>
      </c>
      <c r="Y47" s="8">
        <f t="shared" si="102"/>
        <v>0.13</v>
      </c>
      <c r="Z47" s="8">
        <f t="shared" si="102"/>
        <v>-0.06</v>
      </c>
      <c r="AA47" s="8">
        <f t="shared" si="102"/>
        <v>-0.168615159668974</v>
      </c>
      <c r="AB47" s="8">
        <f t="shared" si="102"/>
        <v>0.15</v>
      </c>
      <c r="AC47" s="8">
        <f t="shared" si="102"/>
        <v>-0.25</v>
      </c>
      <c r="AD47" s="8">
        <f t="shared" si="102"/>
        <v>0.24</v>
      </c>
      <c r="AE47" s="8">
        <f t="shared" si="102"/>
        <v>0.21</v>
      </c>
      <c r="AF47" s="8">
        <f t="shared" si="103"/>
        <v>0.189087606779379</v>
      </c>
      <c r="AG47" s="8">
        <f t="shared" si="104"/>
        <v>0.16476992833130899</v>
      </c>
      <c r="AI47" t="s">
        <v>29</v>
      </c>
      <c r="AJ47" s="8">
        <f t="shared" si="8"/>
        <v>6.9893796576037739E-2</v>
      </c>
    </row>
    <row r="48" spans="1:36">
      <c r="B48" t="s">
        <v>28</v>
      </c>
      <c r="C48" s="8">
        <f>'1'!D48</f>
        <v>0.12734211405040499</v>
      </c>
      <c r="D48" s="8">
        <f>'2'!D48</f>
        <v>0.14000000000000001</v>
      </c>
      <c r="E48" s="8">
        <f>'3'!D48</f>
        <v>0.12</v>
      </c>
      <c r="F48" s="8">
        <f>'4'!D48</f>
        <v>0.11</v>
      </c>
      <c r="G48" s="8">
        <f>'5'!D48</f>
        <v>0.12</v>
      </c>
      <c r="H48" s="8">
        <f>'6'!D48</f>
        <v>0.144658227154038</v>
      </c>
      <c r="I48" s="8">
        <f>'7'!D48</f>
        <v>0.08</v>
      </c>
      <c r="J48" s="8">
        <f>'8'!D48</f>
        <v>0.12</v>
      </c>
      <c r="K48" s="8">
        <f>'9'!D48</f>
        <v>0.14000000000000001</v>
      </c>
      <c r="L48" s="8">
        <f>'10'!D50</f>
        <v>0.14000000000000001</v>
      </c>
      <c r="M48" s="8">
        <f>'11'!D48</f>
        <v>0.158617872240848</v>
      </c>
      <c r="N48">
        <f>'12'!D48</f>
        <v>0.13128886891498501</v>
      </c>
      <c r="O48" s="11">
        <f t="shared" si="3"/>
        <v>0.12765892353002298</v>
      </c>
      <c r="P48" s="5">
        <f t="shared" si="4"/>
        <v>2.0173799631372998E-2</v>
      </c>
      <c r="U48" t="s">
        <v>28</v>
      </c>
      <c r="V48" s="8">
        <f>C48</f>
        <v>0.12734211405040499</v>
      </c>
      <c r="W48" s="8">
        <f t="shared" si="102"/>
        <v>0.14000000000000001</v>
      </c>
      <c r="X48" s="8">
        <f t="shared" si="102"/>
        <v>0.12</v>
      </c>
      <c r="Y48" s="8">
        <f t="shared" si="102"/>
        <v>0.11</v>
      </c>
      <c r="Z48" s="8">
        <f t="shared" si="102"/>
        <v>0.12</v>
      </c>
      <c r="AA48" s="8">
        <f t="shared" si="102"/>
        <v>0.144658227154038</v>
      </c>
      <c r="AB48" s="8">
        <f t="shared" si="102"/>
        <v>0.08</v>
      </c>
      <c r="AC48" s="8">
        <f t="shared" si="102"/>
        <v>0.12</v>
      </c>
      <c r="AD48" s="8">
        <f t="shared" si="102"/>
        <v>0.14000000000000001</v>
      </c>
      <c r="AE48" s="8">
        <f t="shared" si="102"/>
        <v>0.14000000000000001</v>
      </c>
      <c r="AF48" s="8">
        <f t="shared" si="103"/>
        <v>0.158617872240848</v>
      </c>
      <c r="AG48" s="8">
        <f t="shared" si="104"/>
        <v>0.13128886891498501</v>
      </c>
      <c r="AI48" t="s">
        <v>28</v>
      </c>
      <c r="AJ48" s="8">
        <f t="shared" si="8"/>
        <v>0.12765892353002298</v>
      </c>
    </row>
    <row r="49" spans="3:36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O49" s="11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J49" s="8"/>
    </row>
    <row r="50" spans="3:36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O50" s="11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J50" s="8"/>
    </row>
  </sheetData>
  <mergeCells count="2">
    <mergeCell ref="B2:D4"/>
    <mergeCell ref="C8:K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K50"/>
  <sheetViews>
    <sheetView tabSelected="1" workbookViewId="0">
      <selection activeCell="S19" sqref="S19"/>
    </sheetView>
  </sheetViews>
  <sheetFormatPr defaultRowHeight="14.25"/>
  <cols>
    <col min="1" max="1" width="5.125" customWidth="1"/>
    <col min="15" max="17" width="9.125" style="5"/>
    <col min="18" max="20" width="9" style="5"/>
  </cols>
  <sheetData>
    <row r="1" spans="1:37">
      <c r="E1" t="s">
        <v>64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</row>
    <row r="2" spans="1:37">
      <c r="B2" s="24" t="s">
        <v>8</v>
      </c>
      <c r="C2" s="24"/>
      <c r="D2" s="24"/>
      <c r="E2" t="s">
        <v>63</v>
      </c>
      <c r="F2">
        <v>185.9</v>
      </c>
      <c r="G2">
        <v>195.22</v>
      </c>
      <c r="H2">
        <v>196.2</v>
      </c>
      <c r="I2">
        <v>170.69</v>
      </c>
      <c r="J2">
        <v>137.34</v>
      </c>
      <c r="K2">
        <v>154.02000000000001</v>
      </c>
      <c r="L2">
        <v>261.93</v>
      </c>
      <c r="M2">
        <v>173.64</v>
      </c>
      <c r="N2">
        <v>141.26</v>
      </c>
      <c r="O2">
        <v>255.06</v>
      </c>
      <c r="P2">
        <v>213.85</v>
      </c>
      <c r="Q2">
        <v>174.62</v>
      </c>
    </row>
    <row r="3" spans="1:37">
      <c r="B3" s="24"/>
      <c r="C3" s="24"/>
      <c r="D3" s="24"/>
    </row>
    <row r="4" spans="1:37">
      <c r="B4" s="24"/>
      <c r="C4" s="24"/>
      <c r="D4" s="24"/>
    </row>
    <row r="7" spans="1:37">
      <c r="A7" t="s">
        <v>13</v>
      </c>
    </row>
    <row r="8" spans="1:37">
      <c r="C8" s="26" t="s">
        <v>0</v>
      </c>
      <c r="D8" s="26"/>
      <c r="E8" s="26"/>
      <c r="F8" s="26"/>
      <c r="G8" s="26"/>
      <c r="H8" s="26"/>
      <c r="I8" s="26"/>
      <c r="J8" s="26"/>
      <c r="K8" s="26"/>
    </row>
    <row r="9" spans="1:37" s="15" customFormat="1">
      <c r="A9" s="14" t="s">
        <v>14</v>
      </c>
      <c r="B9" s="14"/>
      <c r="C9" s="15">
        <v>1</v>
      </c>
      <c r="D9" s="15">
        <v>2</v>
      </c>
      <c r="E9" s="15">
        <v>3</v>
      </c>
      <c r="F9" s="15">
        <v>4</v>
      </c>
      <c r="G9" s="15">
        <v>5</v>
      </c>
      <c r="H9" s="15">
        <v>6</v>
      </c>
      <c r="I9" s="15">
        <v>7</v>
      </c>
      <c r="J9" s="15">
        <v>8</v>
      </c>
      <c r="K9" s="15">
        <v>9</v>
      </c>
      <c r="L9" s="15">
        <v>10</v>
      </c>
      <c r="M9" s="15">
        <v>11</v>
      </c>
      <c r="N9" s="15">
        <v>12</v>
      </c>
      <c r="O9" s="16" t="s">
        <v>70</v>
      </c>
      <c r="P9" s="16"/>
      <c r="Q9" s="16"/>
      <c r="R9" s="16"/>
      <c r="S9" s="16"/>
      <c r="T9" s="16"/>
      <c r="U9" s="16" t="s">
        <v>11</v>
      </c>
      <c r="W9" s="15">
        <v>1</v>
      </c>
      <c r="X9" s="15">
        <v>2</v>
      </c>
      <c r="Y9" s="15">
        <v>3</v>
      </c>
      <c r="Z9" s="15">
        <v>4</v>
      </c>
      <c r="AA9" s="15">
        <v>5</v>
      </c>
      <c r="AB9" s="15">
        <v>6</v>
      </c>
      <c r="AC9" s="15">
        <v>7</v>
      </c>
      <c r="AD9" s="15">
        <v>8</v>
      </c>
      <c r="AE9" s="15">
        <v>9</v>
      </c>
      <c r="AF9" s="15">
        <v>10</v>
      </c>
      <c r="AG9" s="15">
        <v>11</v>
      </c>
      <c r="AH9" s="15">
        <v>12</v>
      </c>
      <c r="AK9" s="15" t="s">
        <v>65</v>
      </c>
    </row>
    <row r="10" spans="1:37">
      <c r="A10" t="s">
        <v>15</v>
      </c>
      <c r="B10" t="s">
        <v>11</v>
      </c>
      <c r="C10" s="8">
        <f>'1'!D10/$F$2</f>
        <v>0.3056863637779812</v>
      </c>
      <c r="D10" s="8">
        <f>'2'!D10/$G$2</f>
        <v>0.39043130826759553</v>
      </c>
      <c r="E10" s="8">
        <f>'3'!D10/$H$2</f>
        <v>0.50815494393476046</v>
      </c>
      <c r="F10" s="8">
        <f>'4'!D10/$I$2</f>
        <v>0.23580760442908197</v>
      </c>
      <c r="G10" s="8">
        <f>'5'!D10/$J$2</f>
        <v>9.9097131207222938E-2</v>
      </c>
      <c r="H10" s="8">
        <f>'6'!D10/$K$2</f>
        <v>0.23555595085830019</v>
      </c>
      <c r="I10" s="8">
        <f>'7'!D10/$L$2</f>
        <v>0.23750620394761959</v>
      </c>
      <c r="J10" s="8">
        <f>'8'!D10/$M$2</f>
        <v>0.51762266758811337</v>
      </c>
      <c r="K10" s="8">
        <f>'9'!D10/$N$2</f>
        <v>0.45037519467648307</v>
      </c>
      <c r="L10" s="23">
        <f>'10'!D10/$O$2</f>
        <v>0.25064690661020939</v>
      </c>
      <c r="M10" s="23">
        <f>'11'!D10/$P$2</f>
        <v>0.29450155796813238</v>
      </c>
      <c r="N10" s="23">
        <f>'12'!D10/$Q$2</f>
        <v>0.27145905993521535</v>
      </c>
      <c r="O10" s="37">
        <f>AVERAGE(C10:N10)</f>
        <v>0.31640374110005959</v>
      </c>
      <c r="P10" s="37">
        <f>STDEV(C10:N10)</f>
        <v>0.12580780839855657</v>
      </c>
      <c r="Q10" s="37">
        <f>MAX(C10:N10)</f>
        <v>0.51762266758811337</v>
      </c>
      <c r="R10" s="37"/>
      <c r="S10" s="37"/>
      <c r="T10" s="37"/>
      <c r="V10" s="5" t="s">
        <v>15</v>
      </c>
      <c r="W10" s="8">
        <f>C10</f>
        <v>0.3056863637779812</v>
      </c>
      <c r="X10" s="8">
        <f t="shared" ref="X10:AF10" si="0">D10</f>
        <v>0.39043130826759553</v>
      </c>
      <c r="Y10" s="8">
        <f t="shared" si="0"/>
        <v>0.50815494393476046</v>
      </c>
      <c r="Z10" s="8">
        <f t="shared" si="0"/>
        <v>0.23580760442908197</v>
      </c>
      <c r="AA10" s="8">
        <f t="shared" si="0"/>
        <v>9.9097131207222938E-2</v>
      </c>
      <c r="AB10" s="8">
        <f t="shared" si="0"/>
        <v>0.23555595085830019</v>
      </c>
      <c r="AC10" s="8">
        <f t="shared" si="0"/>
        <v>0.23750620394761959</v>
      </c>
      <c r="AD10" s="8">
        <f t="shared" si="0"/>
        <v>0.51762266758811337</v>
      </c>
      <c r="AE10" s="8">
        <f t="shared" si="0"/>
        <v>0.45037519467648307</v>
      </c>
      <c r="AF10" s="8">
        <f t="shared" si="0"/>
        <v>0.25064690661020939</v>
      </c>
      <c r="AG10" s="8">
        <f t="shared" ref="AG10" si="1">M10</f>
        <v>0.29450155796813238</v>
      </c>
      <c r="AH10" s="8">
        <f t="shared" ref="AH10" si="2">N10</f>
        <v>0.27145905993521535</v>
      </c>
      <c r="AJ10" s="5" t="s">
        <v>15</v>
      </c>
      <c r="AK10" s="8">
        <f>AVERAGE(W10:AH10)</f>
        <v>0.31640374110005959</v>
      </c>
    </row>
    <row r="11" spans="1:37">
      <c r="B11" t="s">
        <v>12</v>
      </c>
      <c r="C11" s="8">
        <f>'1'!D11/$F$2</f>
        <v>0.6696040254826412</v>
      </c>
      <c r="D11" s="8">
        <f>'2'!D11/$G$2</f>
        <v>0.60444626575145988</v>
      </c>
      <c r="E11" s="8">
        <f>'3'!D11/$H$2</f>
        <v>0.94342507645259943</v>
      </c>
      <c r="F11" s="8">
        <f>'4'!D11/$I$2</f>
        <v>0.69523697931923367</v>
      </c>
      <c r="G11" s="8">
        <f>'5'!D11/$J$2</f>
        <v>-0.67256443861948456</v>
      </c>
      <c r="H11" s="8">
        <f>'6'!D11/$K$2</f>
        <v>0.48929813067306904</v>
      </c>
      <c r="I11" s="8">
        <f>'7'!D11/$L$2</f>
        <v>0.6870156148589317</v>
      </c>
      <c r="J11" s="8">
        <f>'8'!D11/$M$2</f>
        <v>1.0033978346003225</v>
      </c>
      <c r="K11" s="8">
        <f>'9'!D11/$N$2</f>
        <v>1.1754212091179386</v>
      </c>
      <c r="L11" s="23">
        <f>'10'!D11/$O$2</f>
        <v>0.8659531090723751</v>
      </c>
      <c r="M11" s="23">
        <f>'11'!D11/$P$2</f>
        <v>0.6806599460132523</v>
      </c>
      <c r="N11" s="23">
        <f>'12'!D11/$Q$2</f>
        <v>0.6122553832476807</v>
      </c>
      <c r="O11" s="37">
        <f t="shared" ref="O11:O50" si="3">AVERAGE(C11:N11)</f>
        <v>0.64617909466416834</v>
      </c>
      <c r="P11" s="37">
        <f t="shared" ref="P11:P50" si="4">STDEV(C11:N11)</f>
        <v>0.45892748283749468</v>
      </c>
      <c r="Q11" s="37">
        <f>MAX(C11:N11)</f>
        <v>1.1754212091179386</v>
      </c>
      <c r="R11" s="37"/>
      <c r="S11" s="37"/>
      <c r="T11" s="37"/>
      <c r="V11" s="5" t="s">
        <v>16</v>
      </c>
      <c r="W11" s="8">
        <f>C12</f>
        <v>-0.45114259033925008</v>
      </c>
      <c r="X11" s="8">
        <f t="shared" ref="X11:AF11" si="5">D12</f>
        <v>-0.77343509886282147</v>
      </c>
      <c r="Y11" s="8">
        <f t="shared" si="5"/>
        <v>-0.99148827726809385</v>
      </c>
      <c r="Z11" s="8">
        <f t="shared" si="5"/>
        <v>-0.51543734255082319</v>
      </c>
      <c r="AA11" s="8">
        <f t="shared" si="5"/>
        <v>6.3055191495558466E-2</v>
      </c>
      <c r="AB11" s="8">
        <f t="shared" si="5"/>
        <v>0.42505625804048108</v>
      </c>
      <c r="AC11" s="8">
        <f t="shared" si="5"/>
        <v>-0.53605925247203445</v>
      </c>
      <c r="AD11" s="8">
        <f t="shared" si="5"/>
        <v>1.4197765491822163</v>
      </c>
      <c r="AE11" s="8">
        <f t="shared" si="5"/>
        <v>-1.6604842135070084</v>
      </c>
      <c r="AF11" s="8">
        <f t="shared" si="5"/>
        <v>-0.45738257664863169</v>
      </c>
      <c r="AG11" s="8">
        <f t="shared" ref="AG11" si="6">M12</f>
        <v>-0.93666576077265373</v>
      </c>
      <c r="AH11" s="8">
        <f t="shared" ref="AH11" si="7">N12</f>
        <v>-0.77114065741353222</v>
      </c>
      <c r="AJ11" s="5" t="s">
        <v>16</v>
      </c>
      <c r="AK11" s="8">
        <f t="shared" ref="AK11:AK50" si="8">AVERAGE(W11:AH11)</f>
        <v>-0.43211231425971608</v>
      </c>
    </row>
    <row r="12" spans="1:37">
      <c r="A12" t="s">
        <v>16</v>
      </c>
      <c r="B12" t="s">
        <v>11</v>
      </c>
      <c r="C12" s="8">
        <f>'1'!D12/$F$2</f>
        <v>-0.45114259033925008</v>
      </c>
      <c r="D12" s="8">
        <f>'2'!D12/$G$2</f>
        <v>-0.77343509886282147</v>
      </c>
      <c r="E12" s="8">
        <f>'3'!D12/$H$2</f>
        <v>-0.99148827726809385</v>
      </c>
      <c r="F12" s="8">
        <f>'4'!D12/$I$2</f>
        <v>-0.51543734255082319</v>
      </c>
      <c r="G12" s="8">
        <f>'5'!D12/$J$2</f>
        <v>6.3055191495558466E-2</v>
      </c>
      <c r="H12" s="8">
        <f>'6'!D12/$K$2</f>
        <v>0.42505625804048108</v>
      </c>
      <c r="I12" s="8">
        <f>'7'!D12/$L$2</f>
        <v>-0.53605925247203445</v>
      </c>
      <c r="J12" s="8">
        <f>'8'!D12/$M$2</f>
        <v>1.4197765491822163</v>
      </c>
      <c r="K12" s="8">
        <f>'9'!D12/$N$2</f>
        <v>-1.6604842135070084</v>
      </c>
      <c r="L12" s="23">
        <f>'10'!D12/$O$2</f>
        <v>-0.45738257664863169</v>
      </c>
      <c r="M12" s="23">
        <f>'11'!D12/$P$2</f>
        <v>-0.93666576077265373</v>
      </c>
      <c r="N12" s="23">
        <f>'12'!D12/$Q$2</f>
        <v>-0.77114065741353222</v>
      </c>
      <c r="O12" s="37">
        <f t="shared" si="3"/>
        <v>-0.43211231425971608</v>
      </c>
      <c r="P12" s="37">
        <f t="shared" si="4"/>
        <v>0.78253577196761614</v>
      </c>
      <c r="Q12" s="37">
        <f>MAX(C12:N12)</f>
        <v>1.4197765491822163</v>
      </c>
      <c r="R12" s="37"/>
      <c r="S12" s="37"/>
      <c r="T12" s="37"/>
      <c r="V12" s="5" t="s">
        <v>17</v>
      </c>
      <c r="W12" s="8">
        <f>C14</f>
        <v>-0.1314010250749193</v>
      </c>
      <c r="X12" s="8">
        <f t="shared" ref="X12:AF12" si="9">D14</f>
        <v>-0.20576785165454362</v>
      </c>
      <c r="Y12" s="8">
        <f t="shared" si="9"/>
        <v>-0.26890927624872579</v>
      </c>
      <c r="Z12" s="8">
        <f t="shared" si="9"/>
        <v>6.0929169840060931E-3</v>
      </c>
      <c r="AA12" s="8">
        <f t="shared" si="9"/>
        <v>4.5143439638852485E-2</v>
      </c>
      <c r="AB12" s="8">
        <f t="shared" si="9"/>
        <v>-0.25683105184084926</v>
      </c>
      <c r="AC12" s="8">
        <f t="shared" si="9"/>
        <v>6.4291986408582441E-2</v>
      </c>
      <c r="AD12" s="8">
        <f t="shared" si="9"/>
        <v>-0.58350610458419716</v>
      </c>
      <c r="AE12" s="8">
        <f t="shared" si="9"/>
        <v>-0.33689650290244944</v>
      </c>
      <c r="AF12" s="8">
        <f t="shared" si="9"/>
        <v>-0.11079745942131264</v>
      </c>
      <c r="AG12" s="8">
        <f t="shared" ref="AG12" si="10">M14</f>
        <v>-0.26835939853110263</v>
      </c>
      <c r="AH12" s="8">
        <f t="shared" ref="AH12" si="11">N14</f>
        <v>-0.11195452826433168</v>
      </c>
      <c r="AJ12" s="5" t="s">
        <v>17</v>
      </c>
      <c r="AK12" s="8">
        <f t="shared" si="8"/>
        <v>-0.17990790462424922</v>
      </c>
    </row>
    <row r="13" spans="1:37">
      <c r="B13" t="s">
        <v>12</v>
      </c>
      <c r="C13" s="8">
        <f>'1'!D13/$F$2</f>
        <v>-1.1598978625520977</v>
      </c>
      <c r="D13" s="8">
        <f>'2'!D13/$G$2</f>
        <v>-1.4070791927056654</v>
      </c>
      <c r="E13" s="8">
        <f>'3'!D13/$H$2</f>
        <v>-1.7891946992864427</v>
      </c>
      <c r="F13" s="8">
        <f>'4'!D13/$I$2</f>
        <v>-1.0663190579412971</v>
      </c>
      <c r="G13" s="8">
        <f>'5'!D13/$J$2</f>
        <v>-0.7541866899665064</v>
      </c>
      <c r="H13" s="8">
        <f>'6'!D13/$K$2</f>
        <v>1.1997980909210426</v>
      </c>
      <c r="I13" s="8">
        <f>'7'!D13/$L$2</f>
        <v>-1.6214637498568318</v>
      </c>
      <c r="J13" s="8">
        <f>'8'!D13/$M$2</f>
        <v>2.4596291177148122</v>
      </c>
      <c r="K13" s="8">
        <f>'9'!D13/$N$2</f>
        <v>-2.7439473311623956</v>
      </c>
      <c r="L13" s="23">
        <f>'10'!D13/$O$2</f>
        <v>-2.285932721712538</v>
      </c>
      <c r="M13" s="23">
        <f>'11'!D13/$P$2</f>
        <v>-1.4681558393205518</v>
      </c>
      <c r="N13" s="23">
        <f>'12'!D13/$Q$2</f>
        <v>-1.4530199149804204</v>
      </c>
      <c r="O13" s="37">
        <f t="shared" si="3"/>
        <v>-1.0074808209040744</v>
      </c>
      <c r="P13" s="37">
        <f t="shared" si="4"/>
        <v>1.4520203659624786</v>
      </c>
      <c r="Q13" s="37">
        <f>MAX(C13:N13)</f>
        <v>2.4596291177148122</v>
      </c>
      <c r="R13" s="37"/>
      <c r="S13" s="37"/>
      <c r="T13" s="37"/>
      <c r="V13" s="5" t="s">
        <v>18</v>
      </c>
      <c r="W13" s="8">
        <f>C16</f>
        <v>4.3227516962503765E-2</v>
      </c>
      <c r="X13" s="8">
        <f t="shared" ref="X13:AF13" si="12">D16</f>
        <v>6.2628248298669101E-2</v>
      </c>
      <c r="Y13" s="8">
        <f t="shared" si="12"/>
        <v>7.5648671138222739E-2</v>
      </c>
      <c r="Z13" s="8">
        <f t="shared" si="12"/>
        <v>3.6369910078731887E-2</v>
      </c>
      <c r="AA13" s="8">
        <f t="shared" si="12"/>
        <v>-6.7387685061117836E-3</v>
      </c>
      <c r="AB13" s="8">
        <f t="shared" si="12"/>
        <v>-1.4828210646865148E-2</v>
      </c>
      <c r="AC13" s="8">
        <f t="shared" si="12"/>
        <v>3.5840702224743941E-2</v>
      </c>
      <c r="AD13" s="8">
        <f t="shared" si="12"/>
        <v>-6.0768922513133948E-2</v>
      </c>
      <c r="AE13" s="8">
        <f t="shared" si="12"/>
        <v>0.12115008115163302</v>
      </c>
      <c r="AF13" s="8">
        <f t="shared" si="12"/>
        <v>4.0408530496009995E-2</v>
      </c>
      <c r="AG13" s="8">
        <f t="shared" ref="AG13" si="13">M16</f>
        <v>7.4774593408343235E-2</v>
      </c>
      <c r="AH13" s="8">
        <f t="shared" ref="AH13" si="14">N16</f>
        <v>5.1064332630109725E-2</v>
      </c>
      <c r="AJ13" s="5" t="s">
        <v>18</v>
      </c>
      <c r="AK13" s="8">
        <f t="shared" si="8"/>
        <v>3.8231390393571381E-2</v>
      </c>
    </row>
    <row r="14" spans="1:37">
      <c r="A14" t="s">
        <v>17</v>
      </c>
      <c r="B14" t="s">
        <v>11</v>
      </c>
      <c r="C14" s="8">
        <f>'1'!D14/$F$2</f>
        <v>-0.1314010250749193</v>
      </c>
      <c r="D14" s="8">
        <f>'2'!D14/$G$2</f>
        <v>-0.20576785165454362</v>
      </c>
      <c r="E14" s="8">
        <f>'3'!D14/$H$2</f>
        <v>-0.26890927624872579</v>
      </c>
      <c r="F14" s="8">
        <f>'4'!D14/$I$2</f>
        <v>6.0929169840060931E-3</v>
      </c>
      <c r="G14" s="8">
        <f>'5'!D14/$J$2</f>
        <v>4.5143439638852485E-2</v>
      </c>
      <c r="H14" s="8">
        <f>'6'!D14/$K$2</f>
        <v>-0.25683105184084926</v>
      </c>
      <c r="I14" s="8">
        <f>'7'!D14/$L$2</f>
        <v>6.4291986408582441E-2</v>
      </c>
      <c r="J14" s="8">
        <f>'8'!D14/$M$2</f>
        <v>-0.58350610458419716</v>
      </c>
      <c r="K14" s="8">
        <f>'9'!D14/$N$2</f>
        <v>-0.33689650290244944</v>
      </c>
      <c r="L14" s="23">
        <f>'10'!D14/$O$2</f>
        <v>-0.11079745942131264</v>
      </c>
      <c r="M14" s="23">
        <f>'11'!D14/$P$2</f>
        <v>-0.26835939853110263</v>
      </c>
      <c r="N14" s="23">
        <f>'12'!D14/$Q$2</f>
        <v>-0.11195452826433168</v>
      </c>
      <c r="O14" s="37">
        <f t="shared" si="3"/>
        <v>-0.17990790462424922</v>
      </c>
      <c r="P14" s="37">
        <f t="shared" si="4"/>
        <v>0.18253083866376432</v>
      </c>
      <c r="Q14" s="37">
        <f>MAX(C14:N14)</f>
        <v>6.4291986408582441E-2</v>
      </c>
      <c r="R14" s="37"/>
      <c r="S14" s="37"/>
      <c r="T14" s="37"/>
      <c r="V14" s="5" t="s">
        <v>19</v>
      </c>
      <c r="W14" s="8">
        <f>C18</f>
        <v>2.1244706974655782E-3</v>
      </c>
      <c r="X14" s="8">
        <f t="shared" ref="X14:AF14" si="15">D18</f>
        <v>-3.1759041081856369E-3</v>
      </c>
      <c r="Y14" s="8">
        <f t="shared" si="15"/>
        <v>3.669724770642202E-3</v>
      </c>
      <c r="Z14" s="8">
        <f t="shared" si="15"/>
        <v>1.4646435057706954E-3</v>
      </c>
      <c r="AA14" s="8">
        <f t="shared" si="15"/>
        <v>-4.3687199650502398E-4</v>
      </c>
      <c r="AB14" s="8">
        <f t="shared" si="15"/>
        <v>-5.9983260766987591E-5</v>
      </c>
      <c r="AC14" s="8">
        <f t="shared" si="15"/>
        <v>8.780972015423968E-4</v>
      </c>
      <c r="AD14" s="8">
        <f t="shared" si="15"/>
        <v>-4.1834859334209046E-3</v>
      </c>
      <c r="AE14" s="8">
        <f t="shared" si="15"/>
        <v>5.3801500778705939E-3</v>
      </c>
      <c r="AF14" s="8">
        <f t="shared" si="15"/>
        <v>1.5682584489923939E-3</v>
      </c>
      <c r="AG14" s="8">
        <f t="shared" ref="AG14" si="16">M18</f>
        <v>3.5548133332526069E-3</v>
      </c>
      <c r="AH14" s="8">
        <f t="shared" ref="AH14" si="17">N18</f>
        <v>2.2131467913255299E-3</v>
      </c>
      <c r="AJ14" s="5" t="s">
        <v>19</v>
      </c>
      <c r="AK14" s="8">
        <f t="shared" si="8"/>
        <v>1.0830882939986202E-3</v>
      </c>
    </row>
    <row r="15" spans="1:37">
      <c r="B15" t="s">
        <v>12</v>
      </c>
      <c r="C15" s="8">
        <f>'1'!D15/$F$2</f>
        <v>-0.45342720595878805</v>
      </c>
      <c r="D15" s="8">
        <f>'2'!D15/$G$2</f>
        <v>-0.61238602602192393</v>
      </c>
      <c r="E15" s="8">
        <f>'3'!D15/$H$2</f>
        <v>-0.83883792048929673</v>
      </c>
      <c r="F15" s="8">
        <f>'4'!D15/$I$2</f>
        <v>-0.71544905969886929</v>
      </c>
      <c r="G15" s="8">
        <f>'5'!D15/$J$2</f>
        <v>0.55781272753749811</v>
      </c>
      <c r="H15" s="8">
        <f>'6'!D15/$K$2</f>
        <v>-0.57095602169091741</v>
      </c>
      <c r="I15" s="8">
        <f>'7'!D15/$L$2</f>
        <v>-0.58233115717939909</v>
      </c>
      <c r="J15" s="8">
        <f>'8'!D15/$M$2</f>
        <v>-1.2380787836903939</v>
      </c>
      <c r="K15" s="8">
        <f>'9'!D15/$N$2</f>
        <v>-1.3844683562225684</v>
      </c>
      <c r="L15" s="23">
        <f>'10'!D15/$O$2</f>
        <v>-1.3962204971379284</v>
      </c>
      <c r="M15" s="23">
        <f>'11'!D15/$P$2</f>
        <v>-1.698192378034328</v>
      </c>
      <c r="N15" s="23">
        <f>'12'!D15/$Q$2</f>
        <v>-0.62238582386869767</v>
      </c>
      <c r="O15" s="37">
        <f t="shared" si="3"/>
        <v>-0.7962433752046344</v>
      </c>
      <c r="P15" s="37">
        <f t="shared" si="4"/>
        <v>0.59042260524972023</v>
      </c>
      <c r="Q15" s="37">
        <f>MIN(C15:N15)</f>
        <v>-1.698192378034328</v>
      </c>
      <c r="R15" s="37"/>
      <c r="S15" s="37"/>
      <c r="T15" s="37"/>
      <c r="V15" s="5" t="s">
        <v>20</v>
      </c>
      <c r="W15" s="8">
        <f>C20</f>
        <v>3.1227095285537007E-2</v>
      </c>
      <c r="X15" s="8">
        <f t="shared" ref="X15:AF15" si="18">D20</f>
        <v>5.9829935457432641E-2</v>
      </c>
      <c r="Y15" s="8">
        <f t="shared" si="18"/>
        <v>3.669724770642202E-3</v>
      </c>
      <c r="Z15" s="8">
        <f t="shared" si="18"/>
        <v>3.1812056945339506E-2</v>
      </c>
      <c r="AA15" s="8">
        <f t="shared" si="18"/>
        <v>-1.0557739915538079E-2</v>
      </c>
      <c r="AB15" s="8">
        <f t="shared" si="18"/>
        <v>-2.6496228408029347E-2</v>
      </c>
      <c r="AC15" s="8">
        <f t="shared" si="18"/>
        <v>3.3825831328981024E-2</v>
      </c>
      <c r="AD15" s="8">
        <f t="shared" si="18"/>
        <v>-0.10173098087160577</v>
      </c>
      <c r="AE15" s="8">
        <f t="shared" si="18"/>
        <v>0.10986832790598897</v>
      </c>
      <c r="AF15" s="8">
        <f t="shared" si="18"/>
        <v>2.9200036541087663E-2</v>
      </c>
      <c r="AG15" s="8">
        <f t="shared" ref="AG15" si="19">M20</f>
        <v>6.8052427513765251E-2</v>
      </c>
      <c r="AH15" s="8">
        <f t="shared" ref="AH15" si="20">N20</f>
        <v>4.2647297602391311E-2</v>
      </c>
      <c r="AJ15" s="5" t="s">
        <v>20</v>
      </c>
      <c r="AK15" s="8">
        <f t="shared" si="8"/>
        <v>2.2612315346332696E-2</v>
      </c>
    </row>
    <row r="16" spans="1:37">
      <c r="A16" t="s">
        <v>18</v>
      </c>
      <c r="B16" t="s">
        <v>11</v>
      </c>
      <c r="C16" s="8">
        <f>'1'!D16/$F$2</f>
        <v>4.3227516962503765E-2</v>
      </c>
      <c r="D16" s="8">
        <f>'2'!D16/$G$2</f>
        <v>6.2628248298669101E-2</v>
      </c>
      <c r="E16" s="8">
        <f>'3'!D16/$H$2</f>
        <v>7.5648671138222739E-2</v>
      </c>
      <c r="F16" s="8">
        <f>'4'!D16/$I$2</f>
        <v>3.6369910078731887E-2</v>
      </c>
      <c r="G16" s="8">
        <f>'5'!D16/$J$2</f>
        <v>-6.7387685061117836E-3</v>
      </c>
      <c r="H16" s="8">
        <f>'6'!D16/$K$2</f>
        <v>-1.4828210646865148E-2</v>
      </c>
      <c r="I16" s="8">
        <f>'7'!D16/$L$2</f>
        <v>3.5840702224743941E-2</v>
      </c>
      <c r="J16" s="8">
        <f>'8'!D16/$M$2</f>
        <v>-6.0768922513133948E-2</v>
      </c>
      <c r="K16" s="8">
        <f>'9'!D16/$N$2</f>
        <v>0.12115008115163302</v>
      </c>
      <c r="L16" s="23">
        <f>'10'!D16/$O$2</f>
        <v>4.0408530496009995E-2</v>
      </c>
      <c r="M16" s="23">
        <f>'11'!D16/$P$2</f>
        <v>7.4774593408343235E-2</v>
      </c>
      <c r="N16" s="23">
        <f>'12'!D16/$Q$2</f>
        <v>5.1064332630109725E-2</v>
      </c>
      <c r="O16" s="37">
        <f t="shared" si="3"/>
        <v>3.8231390393571381E-2</v>
      </c>
      <c r="P16" s="37">
        <f t="shared" si="4"/>
        <v>4.7719291955695499E-2</v>
      </c>
      <c r="Q16" s="37">
        <f t="shared" ref="Q16:Q50" si="21">MAX(C16:N16)</f>
        <v>0.12115008115163302</v>
      </c>
      <c r="R16" s="37"/>
      <c r="S16" s="37"/>
      <c r="T16" s="37"/>
      <c r="U16" s="5" t="s">
        <v>12</v>
      </c>
      <c r="AK16" s="8"/>
    </row>
    <row r="17" spans="1:37">
      <c r="B17" t="s">
        <v>12</v>
      </c>
      <c r="C17" s="8">
        <f>'1'!D17/$F$2</f>
        <v>9.0110277203714353E-2</v>
      </c>
      <c r="D17" s="8">
        <f>'2'!D17/$G$2</f>
        <v>0.11306582963084481</v>
      </c>
      <c r="E17" s="8">
        <f>'3'!D17/$H$2</f>
        <v>0.12201834862385322</v>
      </c>
      <c r="F17" s="8">
        <f>'4'!D17/$I$2</f>
        <v>9.3043553042964675E-2</v>
      </c>
      <c r="G17" s="8">
        <f>'5'!D17/$J$2</f>
        <v>-2.1332541576070715E-2</v>
      </c>
      <c r="H17" s="8">
        <f>'6'!D17/$K$2</f>
        <v>-4.7397122872363653E-2</v>
      </c>
      <c r="I17" s="8">
        <f>'7'!D17/$L$2</f>
        <v>0.12933744148186493</v>
      </c>
      <c r="J17" s="8">
        <f>'8'!D17/$M$2</f>
        <v>-9.5822632294192203E-2</v>
      </c>
      <c r="K17" s="8">
        <f>'9'!D17/$N$2</f>
        <v>0.2036839149983696</v>
      </c>
      <c r="L17" s="23">
        <f>'10'!D17/$O$2</f>
        <v>0.22349633777624089</v>
      </c>
      <c r="M17" s="23">
        <f>'11'!D17/$P$2</f>
        <v>0.1414360074226266</v>
      </c>
      <c r="N17" s="23">
        <f>'12'!D17/$Q$2</f>
        <v>9.1248307095902537E-2</v>
      </c>
      <c r="O17" s="37">
        <f t="shared" si="3"/>
        <v>8.6907310044479602E-2</v>
      </c>
      <c r="P17" s="37">
        <f t="shared" si="4"/>
        <v>9.6386825188496936E-2</v>
      </c>
      <c r="Q17" s="37">
        <f t="shared" si="21"/>
        <v>0.22349633777624089</v>
      </c>
      <c r="R17" s="37"/>
      <c r="S17" s="37"/>
      <c r="T17" s="37"/>
      <c r="U17" s="5"/>
      <c r="V17" s="5" t="s">
        <v>15</v>
      </c>
      <c r="W17" s="8">
        <f>C11</f>
        <v>0.6696040254826412</v>
      </c>
      <c r="X17" s="8">
        <f t="shared" ref="X17:AF17" si="22">D11</f>
        <v>0.60444626575145988</v>
      </c>
      <c r="Y17" s="8">
        <f t="shared" si="22"/>
        <v>0.94342507645259943</v>
      </c>
      <c r="Z17" s="8">
        <f t="shared" si="22"/>
        <v>0.69523697931923367</v>
      </c>
      <c r="AA17" s="8">
        <f t="shared" si="22"/>
        <v>-0.67256443861948456</v>
      </c>
      <c r="AB17" s="8">
        <f t="shared" si="22"/>
        <v>0.48929813067306904</v>
      </c>
      <c r="AC17" s="8">
        <f t="shared" si="22"/>
        <v>0.6870156148589317</v>
      </c>
      <c r="AD17" s="8">
        <f t="shared" si="22"/>
        <v>1.0033978346003225</v>
      </c>
      <c r="AE17" s="8">
        <f t="shared" si="22"/>
        <v>1.1754212091179386</v>
      </c>
      <c r="AF17" s="8">
        <f t="shared" si="22"/>
        <v>0.8659531090723751</v>
      </c>
      <c r="AG17" s="8">
        <f t="shared" ref="AG17" si="23">M11</f>
        <v>0.6806599460132523</v>
      </c>
      <c r="AH17" s="8">
        <f t="shared" ref="AH17" si="24">N11</f>
        <v>0.6122553832476807</v>
      </c>
      <c r="AJ17" s="5" t="s">
        <v>15</v>
      </c>
      <c r="AK17" s="8">
        <f t="shared" si="8"/>
        <v>0.64617909466416834</v>
      </c>
    </row>
    <row r="18" spans="1:37">
      <c r="A18" t="s">
        <v>19</v>
      </c>
      <c r="B18" t="s">
        <v>11</v>
      </c>
      <c r="C18" s="8">
        <f>'1'!D18/$F$2</f>
        <v>2.1244706974655782E-3</v>
      </c>
      <c r="D18" s="8">
        <f>'2'!D18/$G$2</f>
        <v>-3.1759041081856369E-3</v>
      </c>
      <c r="E18" s="8">
        <f>'3'!D18/$H$2</f>
        <v>3.669724770642202E-3</v>
      </c>
      <c r="F18" s="8">
        <f>'4'!D18/$I$2</f>
        <v>1.4646435057706954E-3</v>
      </c>
      <c r="G18" s="8">
        <f>'5'!D18/$J$2</f>
        <v>-4.3687199650502398E-4</v>
      </c>
      <c r="H18" s="8">
        <f>'6'!D18/$K$2</f>
        <v>-5.9983260766987591E-5</v>
      </c>
      <c r="I18" s="8">
        <f>'7'!D18/$L$2</f>
        <v>8.780972015423968E-4</v>
      </c>
      <c r="J18" s="8">
        <f>'8'!D18/$M$2</f>
        <v>-4.1834859334209046E-3</v>
      </c>
      <c r="K18" s="8">
        <f>'9'!D18/$N$2</f>
        <v>5.3801500778705939E-3</v>
      </c>
      <c r="L18" s="23">
        <f>'10'!D18/$O$2</f>
        <v>1.5682584489923939E-3</v>
      </c>
      <c r="M18" s="23">
        <f>'11'!D18/$P$2</f>
        <v>3.5548133332526069E-3</v>
      </c>
      <c r="N18" s="23">
        <f>'12'!D18/$Q$2</f>
        <v>2.2131467913255299E-3</v>
      </c>
      <c r="O18" s="37">
        <f t="shared" si="3"/>
        <v>1.0830882939986202E-3</v>
      </c>
      <c r="P18" s="37">
        <f t="shared" si="4"/>
        <v>2.7558544372058864E-3</v>
      </c>
      <c r="Q18" s="37">
        <f t="shared" si="21"/>
        <v>5.3801500778705939E-3</v>
      </c>
      <c r="R18" s="37"/>
      <c r="S18" s="37"/>
      <c r="T18" s="37"/>
      <c r="U18" s="5"/>
      <c r="V18" s="5" t="s">
        <v>16</v>
      </c>
      <c r="W18" s="8">
        <f>C13</f>
        <v>-1.1598978625520977</v>
      </c>
      <c r="X18" s="8">
        <f t="shared" ref="X18:AF18" si="25">D13</f>
        <v>-1.4070791927056654</v>
      </c>
      <c r="Y18" s="8">
        <f t="shared" si="25"/>
        <v>-1.7891946992864427</v>
      </c>
      <c r="Z18" s="8">
        <f t="shared" si="25"/>
        <v>-1.0663190579412971</v>
      </c>
      <c r="AA18" s="8">
        <f t="shared" si="25"/>
        <v>-0.7541866899665064</v>
      </c>
      <c r="AB18" s="8">
        <f t="shared" si="25"/>
        <v>1.1997980909210426</v>
      </c>
      <c r="AC18" s="8">
        <f t="shared" si="25"/>
        <v>-1.6214637498568318</v>
      </c>
      <c r="AD18" s="8">
        <f t="shared" si="25"/>
        <v>2.4596291177148122</v>
      </c>
      <c r="AE18" s="8">
        <f t="shared" si="25"/>
        <v>-2.7439473311623956</v>
      </c>
      <c r="AF18" s="8">
        <f t="shared" si="25"/>
        <v>-2.285932721712538</v>
      </c>
      <c r="AG18" s="8">
        <f t="shared" ref="AG18" si="26">M13</f>
        <v>-1.4681558393205518</v>
      </c>
      <c r="AH18" s="8">
        <f t="shared" ref="AH18" si="27">N13</f>
        <v>-1.4530199149804204</v>
      </c>
      <c r="AJ18" s="5" t="s">
        <v>16</v>
      </c>
      <c r="AK18" s="8">
        <f t="shared" si="8"/>
        <v>-1.0074808209040744</v>
      </c>
    </row>
    <row r="19" spans="1:37">
      <c r="B19" t="s">
        <v>12</v>
      </c>
      <c r="C19" s="8">
        <f>'1'!D19/$F$2</f>
        <v>4.8578702972080692E-3</v>
      </c>
      <c r="D19" s="8">
        <f>'2'!D19/$G$2</f>
        <v>5.0712017211351299E-3</v>
      </c>
      <c r="E19" s="8">
        <f>'3'!D19/$H$2</f>
        <v>6.3710499490316009E-3</v>
      </c>
      <c r="F19" s="8">
        <f>'4'!D19/$I$2</f>
        <v>5.5070595816978148E-3</v>
      </c>
      <c r="G19" s="8">
        <f>'5'!D19/$J$2</f>
        <v>5.0968399592252796E-3</v>
      </c>
      <c r="H19" s="8">
        <f>'6'!D19/$K$2</f>
        <v>-3.0323241738220231E-3</v>
      </c>
      <c r="I19" s="8">
        <f>'7'!D19/$L$2</f>
        <v>5.8412552972168137E-3</v>
      </c>
      <c r="J19" s="8">
        <f>'8'!D19/$M$2</f>
        <v>-8.6341499957994176E-3</v>
      </c>
      <c r="K19" s="8">
        <f>'9'!D19/$N$2</f>
        <v>1.097267450092029E-2</v>
      </c>
      <c r="L19" s="23">
        <f>'10'!D19/$O$2</f>
        <v>1.0860189759272328E-2</v>
      </c>
      <c r="M19" s="23">
        <f>'11'!D19/$P$2</f>
        <v>1.0961762978990368E-2</v>
      </c>
      <c r="N19" s="23">
        <f>'12'!D19/$Q$2</f>
        <v>5.0974473049903964E-3</v>
      </c>
      <c r="O19" s="37">
        <f t="shared" si="3"/>
        <v>4.9142397650055545E-3</v>
      </c>
      <c r="P19" s="37">
        <f t="shared" si="4"/>
        <v>5.7109627018601724E-3</v>
      </c>
      <c r="Q19" s="37">
        <f t="shared" si="21"/>
        <v>1.097267450092029E-2</v>
      </c>
      <c r="R19" s="37"/>
      <c r="S19" s="37"/>
      <c r="T19" s="37"/>
      <c r="U19" s="5"/>
      <c r="V19" s="5" t="s">
        <v>17</v>
      </c>
      <c r="W19" s="8">
        <f>C15</f>
        <v>-0.45342720595878805</v>
      </c>
      <c r="X19" s="8">
        <f t="shared" ref="X19:AF19" si="28">D15</f>
        <v>-0.61238602602192393</v>
      </c>
      <c r="Y19" s="8">
        <f t="shared" si="28"/>
        <v>-0.83883792048929673</v>
      </c>
      <c r="Z19" s="8">
        <f t="shared" si="28"/>
        <v>-0.71544905969886929</v>
      </c>
      <c r="AA19" s="8">
        <f t="shared" si="28"/>
        <v>0.55781272753749811</v>
      </c>
      <c r="AB19" s="8">
        <f t="shared" si="28"/>
        <v>-0.57095602169091741</v>
      </c>
      <c r="AC19" s="8">
        <f t="shared" si="28"/>
        <v>-0.58233115717939909</v>
      </c>
      <c r="AD19" s="8">
        <f t="shared" si="28"/>
        <v>-1.2380787836903939</v>
      </c>
      <c r="AE19" s="8">
        <f t="shared" si="28"/>
        <v>-1.3844683562225684</v>
      </c>
      <c r="AF19" s="8">
        <f t="shared" si="28"/>
        <v>-1.3962204971379284</v>
      </c>
      <c r="AG19" s="8">
        <f t="shared" ref="AG19" si="29">M15</f>
        <v>-1.698192378034328</v>
      </c>
      <c r="AH19" s="8">
        <f t="shared" ref="AH19" si="30">N15</f>
        <v>-0.62238582386869767</v>
      </c>
      <c r="AJ19" s="5" t="s">
        <v>17</v>
      </c>
      <c r="AK19" s="8">
        <f t="shared" si="8"/>
        <v>-0.7962433752046344</v>
      </c>
    </row>
    <row r="20" spans="1:37">
      <c r="A20" t="s">
        <v>20</v>
      </c>
      <c r="B20" t="s">
        <v>11</v>
      </c>
      <c r="C20" s="8">
        <f>'1'!D20/$F$2</f>
        <v>3.1227095285537007E-2</v>
      </c>
      <c r="D20" s="8">
        <f>'2'!D20/$G$2</f>
        <v>5.9829935457432641E-2</v>
      </c>
      <c r="E20" s="8">
        <f>'3'!D20/$H$2</f>
        <v>3.669724770642202E-3</v>
      </c>
      <c r="F20" s="8">
        <f>'4'!D20/$I$2</f>
        <v>3.1812056945339506E-2</v>
      </c>
      <c r="G20" s="8">
        <f>'5'!D20/$J$2</f>
        <v>-1.0557739915538079E-2</v>
      </c>
      <c r="H20" s="8">
        <f>'6'!D20/$K$2</f>
        <v>-2.6496228408029347E-2</v>
      </c>
      <c r="I20" s="8">
        <f>'7'!D20/$L$2</f>
        <v>3.3825831328981024E-2</v>
      </c>
      <c r="J20" s="8">
        <f>'8'!D20/$M$2</f>
        <v>-0.10173098087160577</v>
      </c>
      <c r="K20" s="8">
        <f>'9'!D20/$N$2</f>
        <v>0.10986832790598897</v>
      </c>
      <c r="L20" s="23">
        <f>'10'!D20/$O$2</f>
        <v>2.9200036541087663E-2</v>
      </c>
      <c r="M20" s="23">
        <f>'11'!D20/$P$2</f>
        <v>6.8052427513765251E-2</v>
      </c>
      <c r="N20" s="23">
        <f>'12'!D20/$Q$2</f>
        <v>4.2647297602391311E-2</v>
      </c>
      <c r="O20" s="37">
        <f t="shared" si="3"/>
        <v>2.2612315346332696E-2</v>
      </c>
      <c r="P20" s="37">
        <f t="shared" si="4"/>
        <v>5.3193417791940034E-2</v>
      </c>
      <c r="Q20" s="37">
        <f t="shared" si="21"/>
        <v>0.10986832790598897</v>
      </c>
      <c r="R20" s="37"/>
      <c r="S20" s="37"/>
      <c r="T20" s="37"/>
      <c r="U20" s="5"/>
      <c r="V20" s="5" t="s">
        <v>18</v>
      </c>
      <c r="W20" s="8">
        <f>C17</f>
        <v>9.0110277203714353E-2</v>
      </c>
      <c r="X20" s="8">
        <f t="shared" ref="X20:AF20" si="31">D17</f>
        <v>0.11306582963084481</v>
      </c>
      <c r="Y20" s="8">
        <f t="shared" si="31"/>
        <v>0.12201834862385322</v>
      </c>
      <c r="Z20" s="8">
        <f t="shared" si="31"/>
        <v>9.3043553042964675E-2</v>
      </c>
      <c r="AA20" s="8">
        <f t="shared" si="31"/>
        <v>-2.1332541576070715E-2</v>
      </c>
      <c r="AB20" s="8">
        <f t="shared" si="31"/>
        <v>-4.7397122872363653E-2</v>
      </c>
      <c r="AC20" s="8">
        <f t="shared" si="31"/>
        <v>0.12933744148186493</v>
      </c>
      <c r="AD20" s="8">
        <f t="shared" si="31"/>
        <v>-9.5822632294192203E-2</v>
      </c>
      <c r="AE20" s="8">
        <f t="shared" si="31"/>
        <v>0.2036839149983696</v>
      </c>
      <c r="AF20" s="8">
        <f t="shared" si="31"/>
        <v>0.22349633777624089</v>
      </c>
      <c r="AG20" s="8">
        <f t="shared" ref="AG20" si="32">M17</f>
        <v>0.1414360074226266</v>
      </c>
      <c r="AH20" s="8">
        <f t="shared" ref="AH20" si="33">N17</f>
        <v>9.1248307095902537E-2</v>
      </c>
      <c r="AJ20" s="5" t="s">
        <v>18</v>
      </c>
      <c r="AK20" s="8">
        <f t="shared" si="8"/>
        <v>8.6907310044479602E-2</v>
      </c>
    </row>
    <row r="21" spans="1:37">
      <c r="B21" t="s">
        <v>12</v>
      </c>
      <c r="C21" s="8">
        <f>'1'!D21/$F$2</f>
        <v>8.8438905235438944E-2</v>
      </c>
      <c r="D21" s="8">
        <f>'2'!D21/$G$2</f>
        <v>0.11976231943448416</v>
      </c>
      <c r="E21" s="8">
        <f>'3'!D21/$H$2</f>
        <v>6.3710499490316009E-3</v>
      </c>
      <c r="F21" s="8">
        <f>'4'!D21/$I$2</f>
        <v>9.0397797176167319E-2</v>
      </c>
      <c r="G21" s="8">
        <f>'5'!D21/$J$2</f>
        <v>-3.7425367700597054E-2</v>
      </c>
      <c r="H21" s="8">
        <f>'6'!D21/$K$2</f>
        <v>-9.4363898594576029E-2</v>
      </c>
      <c r="I21" s="8">
        <f>'7'!D21/$L$2</f>
        <v>0.14404611919215055</v>
      </c>
      <c r="J21" s="8">
        <f>'8'!D21/$M$2</f>
        <v>-0.20048900886819812</v>
      </c>
      <c r="K21" s="8">
        <f>'9'!D21/$N$2</f>
        <v>0.20848081551748548</v>
      </c>
      <c r="L21" s="23">
        <f>'10'!D21/$O$2</f>
        <v>0.20426566298125931</v>
      </c>
      <c r="M21" s="23">
        <f>'11'!D21/$P$2</f>
        <v>0.1551909127359275</v>
      </c>
      <c r="N21" s="23">
        <f>'12'!D21/$Q$2</f>
        <v>9.5752851101279915E-2</v>
      </c>
      <c r="O21" s="37">
        <f t="shared" si="3"/>
        <v>6.5035679846654468E-2</v>
      </c>
      <c r="P21" s="37">
        <f t="shared" si="4"/>
        <v>0.12406486548595742</v>
      </c>
      <c r="Q21" s="37">
        <f t="shared" si="21"/>
        <v>0.20848081551748548</v>
      </c>
      <c r="R21" s="37"/>
      <c r="S21" s="37"/>
      <c r="T21" s="37"/>
      <c r="U21" s="5"/>
      <c r="V21" s="5" t="s">
        <v>19</v>
      </c>
      <c r="W21" s="8">
        <f>C19</f>
        <v>4.8578702972080692E-3</v>
      </c>
      <c r="X21" s="8">
        <f t="shared" ref="X21:AF21" si="34">D19</f>
        <v>5.0712017211351299E-3</v>
      </c>
      <c r="Y21" s="8">
        <f t="shared" si="34"/>
        <v>6.3710499490316009E-3</v>
      </c>
      <c r="Z21" s="8">
        <f t="shared" si="34"/>
        <v>5.5070595816978148E-3</v>
      </c>
      <c r="AA21" s="8">
        <f t="shared" si="34"/>
        <v>5.0968399592252796E-3</v>
      </c>
      <c r="AB21" s="8">
        <f t="shared" si="34"/>
        <v>-3.0323241738220231E-3</v>
      </c>
      <c r="AC21" s="8">
        <f t="shared" si="34"/>
        <v>5.8412552972168137E-3</v>
      </c>
      <c r="AD21" s="8">
        <f t="shared" si="34"/>
        <v>-8.6341499957994176E-3</v>
      </c>
      <c r="AE21" s="8">
        <f t="shared" si="34"/>
        <v>1.097267450092029E-2</v>
      </c>
      <c r="AF21" s="8">
        <f t="shared" si="34"/>
        <v>1.0860189759272328E-2</v>
      </c>
      <c r="AG21" s="8">
        <f t="shared" ref="AG21" si="35">M19</f>
        <v>1.0961762978990368E-2</v>
      </c>
      <c r="AH21" s="8">
        <f t="shared" ref="AH21" si="36">N19</f>
        <v>5.0974473049903964E-3</v>
      </c>
      <c r="AJ21" s="5" t="s">
        <v>19</v>
      </c>
      <c r="AK21" s="8">
        <f t="shared" si="8"/>
        <v>4.9142397650055545E-3</v>
      </c>
    </row>
    <row r="22" spans="1:37">
      <c r="A22" s="4" t="s">
        <v>25</v>
      </c>
      <c r="B22" s="4"/>
      <c r="C22" s="8"/>
      <c r="D22" s="8"/>
      <c r="E22" s="8"/>
      <c r="F22" s="8"/>
      <c r="G22" s="8"/>
      <c r="H22" s="8"/>
      <c r="I22" s="8"/>
      <c r="J22" s="8"/>
      <c r="K22" s="8"/>
      <c r="L22" s="23"/>
      <c r="M22" s="23"/>
      <c r="N22" s="23"/>
      <c r="O22" s="37"/>
      <c r="P22" s="37"/>
      <c r="Q22" s="37"/>
      <c r="R22" s="37"/>
      <c r="S22" s="37"/>
      <c r="T22" s="37"/>
      <c r="U22" s="5"/>
      <c r="V22" s="5" t="s">
        <v>20</v>
      </c>
      <c r="W22" s="8">
        <f>C21</f>
        <v>8.8438905235438944E-2</v>
      </c>
      <c r="X22" s="8">
        <f t="shared" ref="X22:AF22" si="37">D21</f>
        <v>0.11976231943448416</v>
      </c>
      <c r="Y22" s="8">
        <f t="shared" si="37"/>
        <v>6.3710499490316009E-3</v>
      </c>
      <c r="Z22" s="8">
        <f t="shared" si="37"/>
        <v>9.0397797176167319E-2</v>
      </c>
      <c r="AA22" s="8">
        <f t="shared" si="37"/>
        <v>-3.7425367700597054E-2</v>
      </c>
      <c r="AB22" s="8">
        <f t="shared" si="37"/>
        <v>-9.4363898594576029E-2</v>
      </c>
      <c r="AC22" s="8">
        <f t="shared" si="37"/>
        <v>0.14404611919215055</v>
      </c>
      <c r="AD22" s="8">
        <f t="shared" si="37"/>
        <v>-0.20048900886819812</v>
      </c>
      <c r="AE22" s="8">
        <f t="shared" si="37"/>
        <v>0.20848081551748548</v>
      </c>
      <c r="AF22" s="8">
        <f t="shared" si="37"/>
        <v>0.20426566298125931</v>
      </c>
      <c r="AG22" s="8">
        <f t="shared" ref="AG22" si="38">M21</f>
        <v>0.1551909127359275</v>
      </c>
      <c r="AH22" s="8">
        <f t="shared" ref="AH22" si="39">N21</f>
        <v>9.5752851101279915E-2</v>
      </c>
      <c r="AJ22" s="5" t="s">
        <v>20</v>
      </c>
      <c r="AK22" s="8">
        <f t="shared" si="8"/>
        <v>6.5035679846654468E-2</v>
      </c>
    </row>
    <row r="23" spans="1:37">
      <c r="A23" t="s">
        <v>16</v>
      </c>
      <c r="B23" t="s">
        <v>11</v>
      </c>
      <c r="C23" s="8">
        <f>'1'!D23/$F$2</f>
        <v>-0.50728913283492683</v>
      </c>
      <c r="D23" s="8">
        <f>'2'!D23/$G$2</f>
        <v>-0.76294086094148139</v>
      </c>
      <c r="E23" s="8">
        <f>'3'!D23/$H$2</f>
        <v>-0.7646657498663354</v>
      </c>
      <c r="F23" s="8">
        <f>'4'!D23/$I$2</f>
        <v>-0.48046901176619372</v>
      </c>
      <c r="G23" s="8">
        <f>'5'!D23/$J$2</f>
        <v>-0.26098035474928716</v>
      </c>
      <c r="H23" s="8">
        <f>'6'!D23/$K$2</f>
        <v>-0.35956514616749641</v>
      </c>
      <c r="I23" s="8">
        <f>'7'!D23/$L$2</f>
        <v>-0.25218994430557784</v>
      </c>
      <c r="J23" s="8">
        <f>'8'!D23/$M$2</f>
        <v>-0.58015750743856831</v>
      </c>
      <c r="K23" s="8">
        <f>'9'!D23/$N$2</f>
        <v>-1.1009559937656237</v>
      </c>
      <c r="L23" s="23">
        <f>'10'!D25/$O$2</f>
        <v>-0.42843015062811496</v>
      </c>
      <c r="M23" s="23">
        <f>'11'!D23/$P$2</f>
        <v>-0.93978950988428334</v>
      </c>
      <c r="N23" s="23">
        <f>'12'!D23/$Q$2</f>
        <v>-0.52128571202418161</v>
      </c>
      <c r="O23" s="37">
        <f t="shared" si="3"/>
        <v>-0.57989325619767251</v>
      </c>
      <c r="P23" s="37">
        <f t="shared" si="4"/>
        <v>0.26420565179502531</v>
      </c>
      <c r="Q23" s="37">
        <f t="shared" si="21"/>
        <v>-0.25218994430557784</v>
      </c>
      <c r="R23" s="37"/>
      <c r="S23" s="37"/>
      <c r="T23" s="37"/>
      <c r="AK23" s="8"/>
    </row>
    <row r="24" spans="1:37">
      <c r="B24" t="s">
        <v>12</v>
      </c>
      <c r="C24" s="8">
        <f>'1'!D24/$F$2</f>
        <v>-1.1825938727466219</v>
      </c>
      <c r="D24" s="8">
        <f>'2'!D24/$G$2</f>
        <v>-1.1936341243103474</v>
      </c>
      <c r="E24" s="8">
        <f>'3'!D24/$H$2</f>
        <v>-1.5017924494243886</v>
      </c>
      <c r="F24" s="8">
        <f>'4'!D24/$I$2</f>
        <v>-1.2073467881291933</v>
      </c>
      <c r="G24" s="8">
        <f>'5'!D24/$J$2</f>
        <v>-0.84564404035423768</v>
      </c>
      <c r="H24" s="8">
        <f>'6'!D24/$K$2</f>
        <v>-0.98836663838317751</v>
      </c>
      <c r="I24" s="8">
        <f>'7'!D24/$L$2</f>
        <v>-1.281140370539293</v>
      </c>
      <c r="J24" s="8">
        <f>'8'!D24/$M$2</f>
        <v>-1.6730360586507891</v>
      </c>
      <c r="K24" s="8">
        <f>'9'!D24/$N$2</f>
        <v>-2.6887681489700483</v>
      </c>
      <c r="L24" s="23">
        <f>'10'!D26/$O$2</f>
        <v>-2.0765529058187644</v>
      </c>
      <c r="M24" s="23">
        <f>'11'!D24/$P$2</f>
        <v>-2.3324693469794484</v>
      </c>
      <c r="N24" s="23">
        <f>'12'!D24/$Q$2</f>
        <v>-1.1380469013452355</v>
      </c>
      <c r="O24" s="37">
        <f t="shared" si="3"/>
        <v>-1.5091159704709618</v>
      </c>
      <c r="P24" s="37">
        <f t="shared" si="4"/>
        <v>0.57339881899163669</v>
      </c>
      <c r="Q24" s="37">
        <f t="shared" si="21"/>
        <v>-0.84564404035423768</v>
      </c>
      <c r="R24" s="37"/>
      <c r="S24" s="37"/>
      <c r="T24" s="37"/>
      <c r="U24" t="s">
        <v>11</v>
      </c>
      <c r="V24" t="s">
        <v>55</v>
      </c>
      <c r="W24" s="8">
        <f>C23</f>
        <v>-0.50728913283492683</v>
      </c>
      <c r="X24" s="8">
        <f t="shared" ref="X24:AF24" si="40">D23</f>
        <v>-0.76294086094148139</v>
      </c>
      <c r="Y24" s="8">
        <f t="shared" si="40"/>
        <v>-0.7646657498663354</v>
      </c>
      <c r="Z24" s="8">
        <f t="shared" si="40"/>
        <v>-0.48046901176619372</v>
      </c>
      <c r="AA24" s="8">
        <f t="shared" si="40"/>
        <v>-0.26098035474928716</v>
      </c>
      <c r="AB24" s="8">
        <f t="shared" si="40"/>
        <v>-0.35956514616749641</v>
      </c>
      <c r="AC24" s="8">
        <f t="shared" si="40"/>
        <v>-0.25218994430557784</v>
      </c>
      <c r="AD24" s="8">
        <f t="shared" si="40"/>
        <v>-0.58015750743856831</v>
      </c>
      <c r="AE24" s="8">
        <f t="shared" si="40"/>
        <v>-1.1009559937656237</v>
      </c>
      <c r="AF24" s="8">
        <f t="shared" si="40"/>
        <v>-0.42843015062811496</v>
      </c>
      <c r="AG24" s="8">
        <f t="shared" ref="AG24" si="41">M23</f>
        <v>-0.93978950988428334</v>
      </c>
      <c r="AH24" s="8">
        <f t="shared" ref="AH24" si="42">N23</f>
        <v>-0.52128571202418161</v>
      </c>
      <c r="AJ24" t="s">
        <v>55</v>
      </c>
      <c r="AK24" s="8">
        <f t="shared" si="8"/>
        <v>-0.57989325619767251</v>
      </c>
    </row>
    <row r="25" spans="1:37">
      <c r="A25" t="s">
        <v>19</v>
      </c>
      <c r="B25" t="s">
        <v>11</v>
      </c>
      <c r="C25" s="8">
        <f>'1'!D25/$F$2</f>
        <v>0</v>
      </c>
      <c r="D25" s="8">
        <f>'2'!D25/$G$2</f>
        <v>0</v>
      </c>
      <c r="E25" s="8">
        <f>'3'!D25/$H$2</f>
        <v>0</v>
      </c>
      <c r="F25" s="8">
        <f>'4'!D25/$I$2</f>
        <v>0</v>
      </c>
      <c r="G25" s="8">
        <f>'5'!D25/$J$2</f>
        <v>0</v>
      </c>
      <c r="H25" s="8">
        <f>'6'!D25/$K$2</f>
        <v>0</v>
      </c>
      <c r="I25" s="8">
        <f>'7'!D25/$L$2</f>
        <v>0</v>
      </c>
      <c r="J25" s="8">
        <f>'8'!D25/$M$2</f>
        <v>0</v>
      </c>
      <c r="K25" s="8">
        <f>'9'!D25/$N$2</f>
        <v>0</v>
      </c>
      <c r="L25" s="23">
        <f>'10'!D27/$O$2</f>
        <v>0</v>
      </c>
      <c r="M25" s="23">
        <f>'11'!D25/$P$2</f>
        <v>0</v>
      </c>
      <c r="N25" s="23">
        <f>'12'!D25/$Q$2</f>
        <v>0</v>
      </c>
      <c r="O25" s="37">
        <f t="shared" si="3"/>
        <v>0</v>
      </c>
      <c r="P25" s="37">
        <f t="shared" si="4"/>
        <v>0</v>
      </c>
      <c r="Q25" s="37">
        <f t="shared" si="21"/>
        <v>0</v>
      </c>
      <c r="R25" s="37"/>
      <c r="S25" s="37"/>
      <c r="T25" s="37"/>
      <c r="V25" t="s">
        <v>56</v>
      </c>
      <c r="W25" s="8">
        <f>C25</f>
        <v>0</v>
      </c>
      <c r="X25" s="8">
        <f t="shared" ref="X25:AF25" si="43">D25</f>
        <v>0</v>
      </c>
      <c r="Y25" s="8">
        <f t="shared" si="43"/>
        <v>0</v>
      </c>
      <c r="Z25" s="8">
        <f t="shared" si="43"/>
        <v>0</v>
      </c>
      <c r="AA25" s="8">
        <f t="shared" si="43"/>
        <v>0</v>
      </c>
      <c r="AB25" s="8">
        <f t="shared" si="43"/>
        <v>0</v>
      </c>
      <c r="AC25" s="8">
        <f t="shared" si="43"/>
        <v>0</v>
      </c>
      <c r="AD25" s="8">
        <f t="shared" si="43"/>
        <v>0</v>
      </c>
      <c r="AE25" s="8">
        <f t="shared" si="43"/>
        <v>0</v>
      </c>
      <c r="AF25" s="8">
        <f t="shared" si="43"/>
        <v>0</v>
      </c>
      <c r="AG25" s="8">
        <f t="shared" ref="AG25" si="44">M25</f>
        <v>0</v>
      </c>
      <c r="AH25" s="8">
        <f t="shared" ref="AH25" si="45">N25</f>
        <v>0</v>
      </c>
      <c r="AJ25" t="s">
        <v>56</v>
      </c>
      <c r="AK25" s="8">
        <f t="shared" si="8"/>
        <v>0</v>
      </c>
    </row>
    <row r="26" spans="1:37">
      <c r="B26" t="s">
        <v>12</v>
      </c>
      <c r="C26" s="8">
        <f>'1'!D26/$F$2</f>
        <v>0</v>
      </c>
      <c r="D26" s="8">
        <f>'2'!D26/$G$2</f>
        <v>0</v>
      </c>
      <c r="E26" s="8">
        <f>'3'!D26/$H$2</f>
        <v>0</v>
      </c>
      <c r="F26" s="8">
        <f>'4'!D26/$I$2</f>
        <v>0</v>
      </c>
      <c r="G26" s="8">
        <f>'5'!D26/$J$2</f>
        <v>0</v>
      </c>
      <c r="H26" s="8">
        <f>'6'!D26/$K$2</f>
        <v>0</v>
      </c>
      <c r="I26" s="8">
        <f>'7'!D26/$L$2</f>
        <v>0</v>
      </c>
      <c r="J26" s="8">
        <f>'8'!D26/$M$2</f>
        <v>0</v>
      </c>
      <c r="K26" s="8">
        <f>'9'!D26/$N$2</f>
        <v>0</v>
      </c>
      <c r="L26" s="23">
        <f>'10'!D28/$O$2</f>
        <v>0</v>
      </c>
      <c r="M26" s="23">
        <f>'11'!D26/$P$2</f>
        <v>0</v>
      </c>
      <c r="N26" s="23">
        <f>'12'!D26/$Q$2</f>
        <v>0</v>
      </c>
      <c r="O26" s="37">
        <f t="shared" si="3"/>
        <v>0</v>
      </c>
      <c r="P26" s="37">
        <f t="shared" si="4"/>
        <v>0</v>
      </c>
      <c r="Q26" s="37">
        <f t="shared" si="21"/>
        <v>0</v>
      </c>
      <c r="R26" s="37"/>
      <c r="S26" s="37"/>
      <c r="T26" s="37"/>
      <c r="V26" t="s">
        <v>26</v>
      </c>
      <c r="W26" s="8">
        <f>C27</f>
        <v>0.62157951366931141</v>
      </c>
      <c r="X26" s="8">
        <f t="shared" ref="X26:AF26" si="46">D27</f>
        <v>0.87050507120172116</v>
      </c>
      <c r="Y26" s="8">
        <f t="shared" si="46"/>
        <v>0.94245667686034662</v>
      </c>
      <c r="Z26" s="8">
        <f t="shared" si="46"/>
        <v>0.6323744800515555</v>
      </c>
      <c r="AA26" s="8">
        <f t="shared" si="46"/>
        <v>0.36347750109218002</v>
      </c>
      <c r="AB26" s="8">
        <f t="shared" si="46"/>
        <v>0.40284216666091022</v>
      </c>
      <c r="AC26" s="8">
        <f t="shared" si="46"/>
        <v>0.45783224525636618</v>
      </c>
      <c r="AD26" s="8">
        <f t="shared" si="46"/>
        <v>0.79515088689242108</v>
      </c>
      <c r="AE26" s="8">
        <f t="shared" si="46"/>
        <v>1.1410165651989241</v>
      </c>
      <c r="AF26" s="8">
        <f t="shared" si="46"/>
        <v>0.52379832196345955</v>
      </c>
      <c r="AG26" s="8">
        <f t="shared" ref="AG26" si="47">M27</f>
        <v>0.91600574006384861</v>
      </c>
      <c r="AH26" s="8">
        <f t="shared" ref="AH26" si="48">N27</f>
        <v>0.61595348142062767</v>
      </c>
      <c r="AJ26" t="s">
        <v>26</v>
      </c>
      <c r="AK26" s="8">
        <f t="shared" si="8"/>
        <v>0.69024938752763931</v>
      </c>
    </row>
    <row r="27" spans="1:37">
      <c r="A27" t="s">
        <v>26</v>
      </c>
      <c r="B27" t="s">
        <v>11</v>
      </c>
      <c r="C27" s="8">
        <f>'1'!D27/$F$2</f>
        <v>0.62157951366931141</v>
      </c>
      <c r="D27" s="8">
        <f>'2'!D27/$G$2</f>
        <v>0.87050507120172116</v>
      </c>
      <c r="E27" s="8">
        <f>'3'!D27/$H$2</f>
        <v>0.94245667686034662</v>
      </c>
      <c r="F27" s="8">
        <f>'4'!D27/$I$2</f>
        <v>0.6323744800515555</v>
      </c>
      <c r="G27" s="8">
        <f>'5'!D27/$J$2</f>
        <v>0.36347750109218002</v>
      </c>
      <c r="H27" s="8">
        <f>'6'!D27/$K$2</f>
        <v>0.40284216666091022</v>
      </c>
      <c r="I27" s="8">
        <f>'7'!D27/$L$2</f>
        <v>0.45783224525636618</v>
      </c>
      <c r="J27" s="8">
        <f>'8'!D27/$M$2</f>
        <v>0.79515088689242108</v>
      </c>
      <c r="K27" s="8">
        <f>'9'!D27/$N$2</f>
        <v>1.1410165651989241</v>
      </c>
      <c r="L27" s="23">
        <f>'10'!D29/$O$2</f>
        <v>0.52379832196345955</v>
      </c>
      <c r="M27" s="23">
        <f>'11'!D27/$P$2</f>
        <v>0.91600574006384861</v>
      </c>
      <c r="N27" s="23">
        <f>'12'!D27/$Q$2</f>
        <v>0.61595348142062767</v>
      </c>
      <c r="O27" s="37">
        <f t="shared" si="3"/>
        <v>0.69024938752763931</v>
      </c>
      <c r="P27" s="37">
        <f t="shared" si="4"/>
        <v>0.24232835196181093</v>
      </c>
      <c r="Q27" s="37">
        <f t="shared" si="21"/>
        <v>1.1410165651989241</v>
      </c>
      <c r="R27" s="37"/>
      <c r="S27" s="37"/>
      <c r="T27" s="37"/>
      <c r="U27" t="s">
        <v>12</v>
      </c>
      <c r="V27" t="s">
        <v>55</v>
      </c>
      <c r="W27" s="8">
        <f>C24</f>
        <v>-1.1825938727466219</v>
      </c>
      <c r="X27" s="8">
        <f t="shared" ref="X27:AF27" si="49">D24</f>
        <v>-1.1936341243103474</v>
      </c>
      <c r="Y27" s="8">
        <f t="shared" si="49"/>
        <v>-1.5017924494243886</v>
      </c>
      <c r="Z27" s="8">
        <f t="shared" si="49"/>
        <v>-1.2073467881291933</v>
      </c>
      <c r="AA27" s="8">
        <f t="shared" si="49"/>
        <v>-0.84564404035423768</v>
      </c>
      <c r="AB27" s="8">
        <f t="shared" si="49"/>
        <v>-0.98836663838317751</v>
      </c>
      <c r="AC27" s="8">
        <f t="shared" si="49"/>
        <v>-1.281140370539293</v>
      </c>
      <c r="AD27" s="8">
        <f t="shared" si="49"/>
        <v>-1.6730360586507891</v>
      </c>
      <c r="AE27" s="8">
        <f t="shared" si="49"/>
        <v>-2.6887681489700483</v>
      </c>
      <c r="AF27" s="8">
        <f t="shared" si="49"/>
        <v>-2.0765529058187644</v>
      </c>
      <c r="AG27" s="8">
        <f t="shared" ref="AG27" si="50">M24</f>
        <v>-2.3324693469794484</v>
      </c>
      <c r="AH27" s="8">
        <f t="shared" ref="AH27" si="51">N24</f>
        <v>-1.1380469013452355</v>
      </c>
      <c r="AJ27" t="s">
        <v>55</v>
      </c>
      <c r="AK27" s="8">
        <f t="shared" si="8"/>
        <v>-1.5091159704709618</v>
      </c>
    </row>
    <row r="28" spans="1:37">
      <c r="B28" t="s">
        <v>12</v>
      </c>
      <c r="C28" s="8">
        <f>'1'!D28/$F$2</f>
        <v>1.3383907935671757</v>
      </c>
      <c r="D28" s="8">
        <f>'2'!D28/$G$2</f>
        <v>1.2456203257862923</v>
      </c>
      <c r="E28" s="8">
        <f>'3'!D28/$H$2</f>
        <v>1.7746177370030582</v>
      </c>
      <c r="F28" s="8">
        <f>'4'!D28/$I$2</f>
        <v>1.2194035971644501</v>
      </c>
      <c r="G28" s="8">
        <f>'5'!D28/$J$2</f>
        <v>1.1374690549002475</v>
      </c>
      <c r="H28" s="8">
        <f>'6'!D28/$K$2</f>
        <v>0.96293534102291256</v>
      </c>
      <c r="I28" s="8">
        <f>'7'!D28/$L$2</f>
        <v>1.3717787195052114</v>
      </c>
      <c r="J28" s="8">
        <f>'8'!D28/$M$2</f>
        <v>1.7601359133840131</v>
      </c>
      <c r="K28" s="8">
        <f>'9'!D28/$N$2</f>
        <v>2.5224408891405918</v>
      </c>
      <c r="L28" s="23">
        <f>'10'!D30/$O$2</f>
        <v>1.7744844350348938</v>
      </c>
      <c r="M28" s="23">
        <f>'11'!D28/$P$2</f>
        <v>1.5567405929209586</v>
      </c>
      <c r="N28" s="23">
        <f>'12'!D28/$Q$2</f>
        <v>1.183889143900315</v>
      </c>
      <c r="O28" s="37">
        <f t="shared" si="3"/>
        <v>1.4873255452775103</v>
      </c>
      <c r="P28" s="37">
        <f t="shared" si="4"/>
        <v>0.42328791671012572</v>
      </c>
      <c r="Q28" s="37">
        <f t="shared" si="21"/>
        <v>2.5224408891405918</v>
      </c>
      <c r="R28" s="37"/>
      <c r="S28" s="37"/>
      <c r="T28" s="37"/>
      <c r="V28" t="s">
        <v>56</v>
      </c>
      <c r="W28" s="8">
        <f>C26</f>
        <v>0</v>
      </c>
      <c r="X28" s="8">
        <f t="shared" ref="X28:AF28" si="52">D26</f>
        <v>0</v>
      </c>
      <c r="Y28" s="8">
        <f t="shared" si="52"/>
        <v>0</v>
      </c>
      <c r="Z28" s="8">
        <f t="shared" si="52"/>
        <v>0</v>
      </c>
      <c r="AA28" s="8">
        <f t="shared" si="52"/>
        <v>0</v>
      </c>
      <c r="AB28" s="8">
        <f t="shared" si="52"/>
        <v>0</v>
      </c>
      <c r="AC28" s="8">
        <f t="shared" si="52"/>
        <v>0</v>
      </c>
      <c r="AD28" s="8">
        <f t="shared" si="52"/>
        <v>0</v>
      </c>
      <c r="AE28" s="8">
        <f t="shared" si="52"/>
        <v>0</v>
      </c>
      <c r="AF28" s="8">
        <f t="shared" si="52"/>
        <v>0</v>
      </c>
      <c r="AG28" s="8">
        <f t="shared" ref="AG28" si="53">M26</f>
        <v>0</v>
      </c>
      <c r="AH28" s="8">
        <f t="shared" ref="AH28" si="54">N26</f>
        <v>0</v>
      </c>
      <c r="AJ28" t="s">
        <v>56</v>
      </c>
      <c r="AK28" s="8">
        <f t="shared" si="8"/>
        <v>0</v>
      </c>
    </row>
    <row r="29" spans="1:37">
      <c r="A29" s="4" t="s">
        <v>21</v>
      </c>
      <c r="B29" s="4"/>
      <c r="C29" s="8"/>
      <c r="D29" s="8"/>
      <c r="E29" s="8"/>
      <c r="F29" s="8"/>
      <c r="G29" s="8"/>
      <c r="H29" s="8"/>
      <c r="I29" s="8"/>
      <c r="J29" s="8"/>
      <c r="K29" s="8"/>
      <c r="L29" s="23"/>
      <c r="M29" s="23"/>
      <c r="N29" s="23"/>
      <c r="O29" s="37"/>
      <c r="P29" s="37"/>
      <c r="Q29" s="37"/>
      <c r="R29" s="37"/>
      <c r="S29" s="37"/>
      <c r="T29" s="37"/>
      <c r="V29" t="s">
        <v>26</v>
      </c>
      <c r="W29" s="8">
        <f>C28</f>
        <v>1.3383907935671757</v>
      </c>
      <c r="X29" s="8">
        <f t="shared" ref="X29:AF29" si="55">D28</f>
        <v>1.2456203257862923</v>
      </c>
      <c r="Y29" s="8">
        <f t="shared" si="55"/>
        <v>1.7746177370030582</v>
      </c>
      <c r="Z29" s="8">
        <f t="shared" si="55"/>
        <v>1.2194035971644501</v>
      </c>
      <c r="AA29" s="8">
        <f t="shared" si="55"/>
        <v>1.1374690549002475</v>
      </c>
      <c r="AB29" s="8">
        <f t="shared" si="55"/>
        <v>0.96293534102291256</v>
      </c>
      <c r="AC29" s="8">
        <f t="shared" si="55"/>
        <v>1.3717787195052114</v>
      </c>
      <c r="AD29" s="8">
        <f t="shared" si="55"/>
        <v>1.7601359133840131</v>
      </c>
      <c r="AE29" s="8">
        <f t="shared" si="55"/>
        <v>2.5224408891405918</v>
      </c>
      <c r="AF29" s="8">
        <f t="shared" si="55"/>
        <v>1.7744844350348938</v>
      </c>
      <c r="AG29" s="8">
        <f t="shared" ref="AG29" si="56">M28</f>
        <v>1.5567405929209586</v>
      </c>
      <c r="AH29" s="8">
        <f t="shared" ref="AH29" si="57">N28</f>
        <v>1.183889143900315</v>
      </c>
      <c r="AJ29" t="s">
        <v>26</v>
      </c>
      <c r="AK29" s="8">
        <f t="shared" si="8"/>
        <v>1.4873255452775103</v>
      </c>
    </row>
    <row r="30" spans="1:37">
      <c r="A30" t="s">
        <v>18</v>
      </c>
      <c r="B30" t="s">
        <v>11</v>
      </c>
      <c r="C30" s="8">
        <f>'1'!D30/$F$2</f>
        <v>1.3059295748813877E-3</v>
      </c>
      <c r="D30" s="8">
        <f>'2'!D30/$G$2</f>
        <v>1.631396100781298E-3</v>
      </c>
      <c r="E30" s="8">
        <f>'3'!D30/$H$2</f>
        <v>6.0080247793415911E-3</v>
      </c>
      <c r="F30" s="8">
        <f>'4'!D30/$I$2</f>
        <v>1.0579688811741578E-3</v>
      </c>
      <c r="G30" s="8">
        <f>'5'!D30/$J$2</f>
        <v>4.1944429704715664E-3</v>
      </c>
      <c r="H30" s="8">
        <f>'6'!D30/$K$2</f>
        <v>-1.7420142971124332E-3</v>
      </c>
      <c r="I30" s="8">
        <f>'7'!D30/$L$2</f>
        <v>3.0255634861867942E-3</v>
      </c>
      <c r="J30" s="8">
        <f>'8'!D30/$M$2</f>
        <v>9.8484221946687402E-3</v>
      </c>
      <c r="K30" s="8">
        <f>'9'!D30/$N$2</f>
        <v>3.7344979974012252E-3</v>
      </c>
      <c r="L30" s="23">
        <f>'10'!D32/$O$2</f>
        <v>3.4883837049008589E-3</v>
      </c>
      <c r="M30" s="23">
        <f>'11'!D30/$P$2</f>
        <v>6.7611239208252988E-3</v>
      </c>
      <c r="N30" s="23">
        <f>'12'!D30/$Q$2</f>
        <v>-8.3923043393779059E-4</v>
      </c>
      <c r="O30" s="37">
        <f t="shared" si="3"/>
        <v>3.2062090732985576E-3</v>
      </c>
      <c r="P30" s="37">
        <f t="shared" si="4"/>
        <v>3.2687371215942935E-3</v>
      </c>
      <c r="Q30" s="37">
        <f t="shared" si="21"/>
        <v>9.8484221946687402E-3</v>
      </c>
      <c r="R30" s="37"/>
      <c r="S30" s="37"/>
      <c r="T30" s="37"/>
      <c r="U30" t="s">
        <v>11</v>
      </c>
      <c r="V30" t="s">
        <v>57</v>
      </c>
      <c r="W30" s="8">
        <f>C30</f>
        <v>1.3059295748813877E-3</v>
      </c>
      <c r="X30" s="8">
        <f t="shared" ref="X30:AF30" si="58">D30</f>
        <v>1.631396100781298E-3</v>
      </c>
      <c r="Y30" s="8">
        <f t="shared" si="58"/>
        <v>6.0080247793415911E-3</v>
      </c>
      <c r="Z30" s="8">
        <f t="shared" si="58"/>
        <v>1.0579688811741578E-3</v>
      </c>
      <c r="AA30" s="8">
        <f t="shared" si="58"/>
        <v>4.1944429704715664E-3</v>
      </c>
      <c r="AB30" s="8">
        <f t="shared" si="58"/>
        <v>-1.7420142971124332E-3</v>
      </c>
      <c r="AC30" s="8">
        <f t="shared" si="58"/>
        <v>3.0255634861867942E-3</v>
      </c>
      <c r="AD30" s="8">
        <f t="shared" si="58"/>
        <v>9.8484221946687402E-3</v>
      </c>
      <c r="AE30" s="8">
        <f t="shared" si="58"/>
        <v>3.7344979974012252E-3</v>
      </c>
      <c r="AF30" s="8">
        <f t="shared" si="58"/>
        <v>3.4883837049008589E-3</v>
      </c>
      <c r="AG30" s="8">
        <f t="shared" ref="AG30" si="59">M30</f>
        <v>6.7611239208252988E-3</v>
      </c>
      <c r="AH30" s="8">
        <f t="shared" ref="AH30" si="60">N30</f>
        <v>-8.3923043393779059E-4</v>
      </c>
      <c r="AJ30" t="s">
        <v>57</v>
      </c>
      <c r="AK30" s="8">
        <f t="shared" si="8"/>
        <v>3.2062090732985576E-3</v>
      </c>
    </row>
    <row r="31" spans="1:37">
      <c r="B31" t="s">
        <v>12</v>
      </c>
      <c r="C31" s="8">
        <f>'1'!D31/$F$2</f>
        <v>1.3619897028749058E-2</v>
      </c>
      <c r="D31" s="8">
        <f>'2'!D31/$G$2</f>
        <v>1.6118851172159665E-2</v>
      </c>
      <c r="E31" s="8">
        <f>'3'!D31/$H$2</f>
        <v>3.0570067770999951E-2</v>
      </c>
      <c r="F31" s="8">
        <f>'4'!D31/$I$2</f>
        <v>1.6599112661126372E-2</v>
      </c>
      <c r="G31" s="8">
        <f>'5'!D31/$J$2</f>
        <v>4.3112215402767801E-2</v>
      </c>
      <c r="H31" s="8">
        <f>'6'!D31/$K$2</f>
        <v>5.4734092620881891E-3</v>
      </c>
      <c r="I31" s="8">
        <f>'7'!D31/$L$2</f>
        <v>2.3768099277298858E-2</v>
      </c>
      <c r="J31" s="8">
        <f>'8'!D31/$M$2</f>
        <v>7.2670216363059204E-2</v>
      </c>
      <c r="K31" s="8">
        <f>'9'!D31/$N$2</f>
        <v>5.7536101850472469E-2</v>
      </c>
      <c r="L31" s="23">
        <f>'10'!D33/$O$2</f>
        <v>9.4379802408272165E-2</v>
      </c>
      <c r="M31" s="23">
        <f>'11'!D31/$P$2</f>
        <v>5.4202623396092123E-2</v>
      </c>
      <c r="N31" s="23">
        <f>'12'!D31/$Q$2</f>
        <v>1.7566834099201293E-2</v>
      </c>
      <c r="O31" s="37">
        <f t="shared" si="3"/>
        <v>3.713476922435726E-2</v>
      </c>
      <c r="P31" s="37">
        <f t="shared" si="4"/>
        <v>2.7479674961924511E-2</v>
      </c>
      <c r="Q31" s="37">
        <f t="shared" si="21"/>
        <v>9.4379802408272165E-2</v>
      </c>
      <c r="R31" s="37"/>
      <c r="S31" s="37"/>
      <c r="T31" s="37"/>
      <c r="V31" t="s">
        <v>58</v>
      </c>
      <c r="W31" s="8">
        <f>C32</f>
        <v>-1.388124481751802E-3</v>
      </c>
      <c r="X31" s="8">
        <f t="shared" ref="X31:AF31" si="61">D32</f>
        <v>-2.3080731856961224E-3</v>
      </c>
      <c r="Y31" s="8">
        <f t="shared" si="61"/>
        <v>-2.8952843937375436E-3</v>
      </c>
      <c r="Z31" s="8">
        <f t="shared" si="61"/>
        <v>-2.2223002903801279E-3</v>
      </c>
      <c r="AA31" s="8">
        <f t="shared" si="61"/>
        <v>-3.1951795218775596E-3</v>
      </c>
      <c r="AB31" s="8">
        <f t="shared" si="61"/>
        <v>-4.3680868991444421E-4</v>
      </c>
      <c r="AC31" s="8">
        <f t="shared" si="61"/>
        <v>-2.308314230387E-3</v>
      </c>
      <c r="AD31" s="8">
        <f t="shared" si="61"/>
        <v>-2.7777924510649504E-3</v>
      </c>
      <c r="AE31" s="8">
        <f t="shared" si="61"/>
        <v>-2.0438892771785433E-3</v>
      </c>
      <c r="AF31" s="8">
        <f t="shared" si="61"/>
        <v>-4.3377496127507253E-3</v>
      </c>
      <c r="AG31" s="8">
        <f t="shared" ref="AG31" si="62">M32</f>
        <v>-2.758296111834094E-3</v>
      </c>
      <c r="AH31" s="8">
        <f t="shared" ref="AH31" si="63">N32</f>
        <v>1.9479919378586875E-3</v>
      </c>
      <c r="AJ31" t="s">
        <v>58</v>
      </c>
      <c r="AK31" s="8">
        <f t="shared" si="8"/>
        <v>-2.0603183590595189E-3</v>
      </c>
    </row>
    <row r="32" spans="1:37">
      <c r="A32" t="s">
        <v>20</v>
      </c>
      <c r="B32" t="s">
        <v>11</v>
      </c>
      <c r="C32" s="8">
        <f>'1'!D32/$F$2</f>
        <v>-1.388124481751802E-3</v>
      </c>
      <c r="D32" s="8">
        <f>'2'!D32/$G$2</f>
        <v>-2.3080731856961224E-3</v>
      </c>
      <c r="E32" s="8">
        <f>'3'!D32/$H$2</f>
        <v>-2.8952843937375436E-3</v>
      </c>
      <c r="F32" s="8">
        <f>'4'!D32/$I$2</f>
        <v>-2.2223002903801279E-3</v>
      </c>
      <c r="G32" s="8">
        <f>'5'!D32/$J$2</f>
        <v>-3.1951795218775596E-3</v>
      </c>
      <c r="H32" s="8">
        <f>'6'!D32/$K$2</f>
        <v>-4.3680868991444421E-4</v>
      </c>
      <c r="I32" s="8">
        <f>'7'!D32/$L$2</f>
        <v>-2.308314230387E-3</v>
      </c>
      <c r="J32" s="8">
        <f>'8'!D32/$M$2</f>
        <v>-2.7777924510649504E-3</v>
      </c>
      <c r="K32" s="8">
        <f>'9'!D32/$N$2</f>
        <v>-2.0438892771785433E-3</v>
      </c>
      <c r="L32" s="23">
        <f>'10'!D34/$O$2</f>
        <v>-4.3377496127507253E-3</v>
      </c>
      <c r="M32" s="23">
        <f>'11'!D32/$P$2</f>
        <v>-2.758296111834094E-3</v>
      </c>
      <c r="N32" s="23">
        <f>'12'!D32/$Q$2</f>
        <v>1.9479919378586875E-3</v>
      </c>
      <c r="O32" s="37">
        <f t="shared" si="3"/>
        <v>-2.0603183590595189E-3</v>
      </c>
      <c r="P32" s="37">
        <f t="shared" si="4"/>
        <v>1.5804856971339965E-3</v>
      </c>
      <c r="Q32" s="37">
        <f t="shared" si="21"/>
        <v>1.9479919378586875E-3</v>
      </c>
      <c r="R32" s="37"/>
      <c r="S32" s="37"/>
      <c r="T32" s="37"/>
      <c r="V32" t="s">
        <v>59</v>
      </c>
      <c r="W32" s="8">
        <f>C34</f>
        <v>4.3812469120350292E-2</v>
      </c>
      <c r="X32" s="8">
        <f t="shared" ref="X32:AF32" si="64">D34</f>
        <v>-4.0172408412392786E-2</v>
      </c>
      <c r="Y32" s="8">
        <f t="shared" si="64"/>
        <v>0.34122996510109788</v>
      </c>
      <c r="Z32" s="8">
        <f t="shared" si="64"/>
        <v>0.10260608926802509</v>
      </c>
      <c r="AA32" s="8">
        <f t="shared" si="64"/>
        <v>0.22631664298982232</v>
      </c>
      <c r="AB32" s="8">
        <f t="shared" si="64"/>
        <v>0.27256295641522266</v>
      </c>
      <c r="AC32" s="8">
        <f t="shared" si="64"/>
        <v>0.10202178234375024</v>
      </c>
      <c r="AD32" s="8">
        <f t="shared" si="64"/>
        <v>0.33841639688561737</v>
      </c>
      <c r="AE32" s="8">
        <f t="shared" si="64"/>
        <v>0.24759611968523718</v>
      </c>
      <c r="AF32" s="8">
        <f t="shared" si="64"/>
        <v>0.24071837779894886</v>
      </c>
      <c r="AG32" s="8">
        <f t="shared" ref="AG32" si="65">M34</f>
        <v>0.47973935199743745</v>
      </c>
      <c r="AH32" s="8">
        <f t="shared" ref="AH32" si="66">N34</f>
        <v>-0.1578757606000063</v>
      </c>
      <c r="AJ32" t="s">
        <v>59</v>
      </c>
      <c r="AK32" s="8">
        <f t="shared" si="8"/>
        <v>0.18308099854942583</v>
      </c>
    </row>
    <row r="33" spans="1:37">
      <c r="B33" t="s">
        <v>12</v>
      </c>
      <c r="C33" s="8">
        <f>'1'!D33/$F$2</f>
        <v>7.9301518456446479E-3</v>
      </c>
      <c r="D33" s="8">
        <f>'2'!D33/$G$2</f>
        <v>-1.1188958358510399E-2</v>
      </c>
      <c r="E33" s="8">
        <f>'3'!D33/$H$2</f>
        <v>-1.6844345768277369E-2</v>
      </c>
      <c r="F33" s="8">
        <f>'4'!D33/$I$2</f>
        <v>-7.1371709339117118E-3</v>
      </c>
      <c r="G33" s="8">
        <f>'5'!D33/$J$2</f>
        <v>-2.9308498883248144E-2</v>
      </c>
      <c r="H33" s="8">
        <f>'6'!D33/$K$2</f>
        <v>6.3405817746008302E-3</v>
      </c>
      <c r="I33" s="8">
        <f>'7'!D33/$L$2</f>
        <v>-2.3667335826588056E-2</v>
      </c>
      <c r="J33" s="8">
        <f>'8'!D33/$M$2</f>
        <v>-4.8361583200147606E-2</v>
      </c>
      <c r="K33" s="8">
        <f>'9'!D33/$N$2</f>
        <v>-3.150473701393261E-2</v>
      </c>
      <c r="L33" s="23">
        <f>'10'!D35/$O$2</f>
        <v>-5.5366694285553984E-2</v>
      </c>
      <c r="M33" s="23">
        <f>'11'!D33/$P$2</f>
        <v>-1.9072593912245545E-2</v>
      </c>
      <c r="N33" s="23">
        <f>'12'!D33/$Q$2</f>
        <v>-1.3592219622811017E-2</v>
      </c>
      <c r="O33" s="37">
        <f t="shared" si="3"/>
        <v>-2.0147783682081748E-2</v>
      </c>
      <c r="P33" s="37">
        <f t="shared" si="4"/>
        <v>1.9202890893090612E-2</v>
      </c>
      <c r="Q33" s="37">
        <f t="shared" si="21"/>
        <v>7.9301518456446479E-3</v>
      </c>
      <c r="R33" s="37"/>
      <c r="S33" s="37"/>
      <c r="T33" s="37"/>
      <c r="V33" t="s">
        <v>22</v>
      </c>
      <c r="W33" s="8">
        <f>C36</f>
        <v>-0.28148766810931036</v>
      </c>
      <c r="X33" s="8">
        <f t="shared" ref="X33:AF33" si="67">D36</f>
        <v>-0.61489601475258682</v>
      </c>
      <c r="Y33" s="8">
        <f t="shared" si="67"/>
        <v>-0.13134556574923548</v>
      </c>
      <c r="Z33" s="8">
        <f t="shared" si="67"/>
        <v>-0.48292225672271372</v>
      </c>
      <c r="AA33" s="8">
        <f t="shared" si="67"/>
        <v>-0.44793942041648466</v>
      </c>
      <c r="AB33" s="8">
        <f t="shared" si="67"/>
        <v>3.5206430545056677E-2</v>
      </c>
      <c r="AC33" s="8">
        <f t="shared" si="67"/>
        <v>-0.38537013705951972</v>
      </c>
      <c r="AD33" s="8">
        <f t="shared" si="67"/>
        <v>0.14109652153881594</v>
      </c>
      <c r="AE33" s="8">
        <f t="shared" si="67"/>
        <v>-0.11772617867761574</v>
      </c>
      <c r="AF33" s="8">
        <f t="shared" si="67"/>
        <v>-0.81173057319846309</v>
      </c>
      <c r="AG33" s="8">
        <f t="shared" ref="AG33" si="68">M36</f>
        <v>9.4568151013000243E-2</v>
      </c>
      <c r="AH33" s="8">
        <f t="shared" ref="AH33" si="69">N36</f>
        <v>0.36091465008359924</v>
      </c>
      <c r="AJ33" t="s">
        <v>22</v>
      </c>
      <c r="AK33" s="8">
        <f t="shared" si="8"/>
        <v>-0.22013600512545484</v>
      </c>
    </row>
    <row r="34" spans="1:37">
      <c r="A34" t="s">
        <v>16</v>
      </c>
      <c r="B34" t="s">
        <v>11</v>
      </c>
      <c r="C34" s="8">
        <f>'1'!D34/$F$2</f>
        <v>4.3812469120350292E-2</v>
      </c>
      <c r="D34" s="8">
        <f>'2'!D34/$G$2</f>
        <v>-4.0172408412392786E-2</v>
      </c>
      <c r="E34" s="8">
        <f>'3'!D34/$H$2</f>
        <v>0.34122996510109788</v>
      </c>
      <c r="F34" s="8">
        <f>'4'!D34/$I$2</f>
        <v>0.10260608926802509</v>
      </c>
      <c r="G34" s="8">
        <f>'5'!D34/$J$2</f>
        <v>0.22631664298982232</v>
      </c>
      <c r="H34" s="8">
        <f>'6'!D34/$K$2</f>
        <v>0.27256295641522266</v>
      </c>
      <c r="I34" s="8">
        <f>'7'!D34/$L$2</f>
        <v>0.10202178234375024</v>
      </c>
      <c r="J34" s="8">
        <f>'8'!D34/$M$2</f>
        <v>0.33841639688561737</v>
      </c>
      <c r="K34" s="8">
        <f>'9'!D34/$N$2</f>
        <v>0.24759611968523718</v>
      </c>
      <c r="L34" s="23">
        <f>'10'!D36/$O$2</f>
        <v>0.24071837779894886</v>
      </c>
      <c r="M34" s="23">
        <f>'11'!D34/$P$2</f>
        <v>0.47973935199743745</v>
      </c>
      <c r="N34" s="23">
        <f>'12'!D34/$Q$2</f>
        <v>-0.1578757606000063</v>
      </c>
      <c r="O34" s="37">
        <f t="shared" si="3"/>
        <v>0.18308099854942583</v>
      </c>
      <c r="P34" s="37">
        <f t="shared" si="4"/>
        <v>0.17915029153263612</v>
      </c>
      <c r="Q34" s="37">
        <f t="shared" si="21"/>
        <v>0.47973935199743745</v>
      </c>
      <c r="R34" s="37"/>
      <c r="S34" s="37"/>
      <c r="T34" s="37"/>
      <c r="U34" t="s">
        <v>12</v>
      </c>
      <c r="V34" t="s">
        <v>57</v>
      </c>
      <c r="W34" s="8">
        <f>C31</f>
        <v>1.3619897028749058E-2</v>
      </c>
      <c r="X34" s="8">
        <f t="shared" ref="X34:AF34" si="70">D31</f>
        <v>1.6118851172159665E-2</v>
      </c>
      <c r="Y34" s="8">
        <f t="shared" si="70"/>
        <v>3.0570067770999951E-2</v>
      </c>
      <c r="Z34" s="8">
        <f t="shared" si="70"/>
        <v>1.6599112661126372E-2</v>
      </c>
      <c r="AA34" s="8">
        <f t="shared" si="70"/>
        <v>4.3112215402767801E-2</v>
      </c>
      <c r="AB34" s="8">
        <f t="shared" si="70"/>
        <v>5.4734092620881891E-3</v>
      </c>
      <c r="AC34" s="8">
        <f t="shared" si="70"/>
        <v>2.3768099277298858E-2</v>
      </c>
      <c r="AD34" s="8">
        <f t="shared" si="70"/>
        <v>7.2670216363059204E-2</v>
      </c>
      <c r="AE34" s="8">
        <f t="shared" si="70"/>
        <v>5.7536101850472469E-2</v>
      </c>
      <c r="AF34" s="8">
        <f t="shared" si="70"/>
        <v>9.4379802408272165E-2</v>
      </c>
      <c r="AG34" s="8">
        <f t="shared" ref="AG34" si="71">M31</f>
        <v>5.4202623396092123E-2</v>
      </c>
      <c r="AH34" s="8">
        <f t="shared" ref="AH34" si="72">N31</f>
        <v>1.7566834099201293E-2</v>
      </c>
      <c r="AJ34" t="s">
        <v>57</v>
      </c>
      <c r="AK34" s="8">
        <f t="shared" si="8"/>
        <v>3.713476922435726E-2</v>
      </c>
    </row>
    <row r="35" spans="1:37">
      <c r="B35" t="s">
        <v>12</v>
      </c>
      <c r="C35" s="8">
        <f>'1'!D35/$F$2</f>
        <v>0.85051007438466919</v>
      </c>
      <c r="D35" s="8">
        <f>'2'!D35/$G$2</f>
        <v>0.5979644092083547</v>
      </c>
      <c r="E35" s="8">
        <f>'3'!D35/$H$2</f>
        <v>1.7202894107549034</v>
      </c>
      <c r="F35" s="8">
        <f>'4'!D35/$I$2</f>
        <v>1.0643698253536058</v>
      </c>
      <c r="G35" s="8">
        <f>'5'!D35/$J$2</f>
        <v>3.2692655018054388</v>
      </c>
      <c r="H35" s="8">
        <f>'6'!D35/$K$2</f>
        <v>0.83042784094351374</v>
      </c>
      <c r="I35" s="8">
        <f>'7'!D35/$L$2</f>
        <v>2.2786441352152864</v>
      </c>
      <c r="J35" s="8">
        <f>'8'!D35/$M$2</f>
        <v>4.4379256340403712</v>
      </c>
      <c r="K35" s="8">
        <f>'9'!D35/$N$2</f>
        <v>3.7991310965657727</v>
      </c>
      <c r="L35" s="23">
        <f>'10'!D37/$O$2</f>
        <v>6.5773919965079983</v>
      </c>
      <c r="M35" s="23">
        <f>'11'!D35/$P$2</f>
        <v>3.3732531303037692</v>
      </c>
      <c r="N35" s="23">
        <f>'12'!D35/$Q$2</f>
        <v>1.4119794698678902</v>
      </c>
      <c r="O35" s="37">
        <f t="shared" si="3"/>
        <v>2.5175960437459648</v>
      </c>
      <c r="P35" s="37">
        <f t="shared" si="4"/>
        <v>1.8202608491130274</v>
      </c>
      <c r="Q35" s="37">
        <f t="shared" si="21"/>
        <v>6.5773919965079983</v>
      </c>
      <c r="R35" s="37"/>
      <c r="S35" s="37"/>
      <c r="T35" s="37"/>
      <c r="V35" t="s">
        <v>58</v>
      </c>
      <c r="W35" s="8">
        <f>C33</f>
        <v>7.9301518456446479E-3</v>
      </c>
      <c r="X35" s="8">
        <f t="shared" ref="X35:AF35" si="73">D33</f>
        <v>-1.1188958358510399E-2</v>
      </c>
      <c r="Y35" s="8">
        <f t="shared" si="73"/>
        <v>-1.6844345768277369E-2</v>
      </c>
      <c r="Z35" s="8">
        <f t="shared" si="73"/>
        <v>-7.1371709339117118E-3</v>
      </c>
      <c r="AA35" s="8">
        <f t="shared" si="73"/>
        <v>-2.9308498883248144E-2</v>
      </c>
      <c r="AB35" s="8">
        <f t="shared" si="73"/>
        <v>6.3405817746008302E-3</v>
      </c>
      <c r="AC35" s="8">
        <f t="shared" si="73"/>
        <v>-2.3667335826588056E-2</v>
      </c>
      <c r="AD35" s="8">
        <f t="shared" si="73"/>
        <v>-4.8361583200147606E-2</v>
      </c>
      <c r="AE35" s="8">
        <f t="shared" si="73"/>
        <v>-3.150473701393261E-2</v>
      </c>
      <c r="AF35" s="8">
        <f t="shared" si="73"/>
        <v>-5.5366694285553984E-2</v>
      </c>
      <c r="AG35" s="8">
        <f t="shared" ref="AG35" si="74">M33</f>
        <v>-1.9072593912245545E-2</v>
      </c>
      <c r="AH35" s="8">
        <f t="shared" ref="AH35" si="75">N33</f>
        <v>-1.3592219622811017E-2</v>
      </c>
      <c r="AJ35" t="s">
        <v>58</v>
      </c>
      <c r="AK35" s="8">
        <f t="shared" si="8"/>
        <v>-2.0147783682081748E-2</v>
      </c>
    </row>
    <row r="36" spans="1:37">
      <c r="A36" t="s">
        <v>22</v>
      </c>
      <c r="B36" t="s">
        <v>11</v>
      </c>
      <c r="C36" s="8">
        <f>'1'!D36/$F$2</f>
        <v>-0.28148766810931036</v>
      </c>
      <c r="D36" s="8">
        <f>'2'!D36/$G$2</f>
        <v>-0.61489601475258682</v>
      </c>
      <c r="E36" s="8">
        <f>'3'!D36/$H$2</f>
        <v>-0.13134556574923548</v>
      </c>
      <c r="F36" s="8">
        <f>'4'!D36/$I$2</f>
        <v>-0.48292225672271372</v>
      </c>
      <c r="G36" s="8">
        <f>'5'!D36/$J$2</f>
        <v>-0.44793942041648466</v>
      </c>
      <c r="H36" s="8">
        <f>'6'!D36/$K$2</f>
        <v>3.5206430545056677E-2</v>
      </c>
      <c r="I36" s="8">
        <f>'7'!D36/$L$2</f>
        <v>-0.38537013705951972</v>
      </c>
      <c r="J36" s="8">
        <f>'8'!D36/$M$2</f>
        <v>0.14109652153881594</v>
      </c>
      <c r="K36" s="8">
        <f>'9'!D36/$N$2</f>
        <v>-0.11772617867761574</v>
      </c>
      <c r="L36" s="23">
        <f>'10'!D38/$O$2</f>
        <v>-0.81173057319846309</v>
      </c>
      <c r="M36" s="23">
        <f>'11'!D36/$P$2</f>
        <v>9.4568151013000243E-2</v>
      </c>
      <c r="N36" s="23">
        <f>'12'!D36/$Q$2</f>
        <v>0.36091465008359924</v>
      </c>
      <c r="O36" s="37">
        <f t="shared" si="3"/>
        <v>-0.22013600512545484</v>
      </c>
      <c r="P36" s="37">
        <f t="shared" si="4"/>
        <v>0.34490522221062614</v>
      </c>
      <c r="Q36" s="37">
        <f t="shared" si="21"/>
        <v>0.36091465008359924</v>
      </c>
      <c r="R36" s="37"/>
      <c r="S36" s="37"/>
      <c r="T36" s="37"/>
      <c r="V36" t="s">
        <v>59</v>
      </c>
      <c r="W36" s="8">
        <f>C35</f>
        <v>0.85051007438466919</v>
      </c>
      <c r="X36" s="8">
        <f t="shared" ref="X36:AF36" si="76">D35</f>
        <v>0.5979644092083547</v>
      </c>
      <c r="Y36" s="8">
        <f t="shared" si="76"/>
        <v>1.7202894107549034</v>
      </c>
      <c r="Z36" s="8">
        <f t="shared" si="76"/>
        <v>1.0643698253536058</v>
      </c>
      <c r="AA36" s="8">
        <f t="shared" si="76"/>
        <v>3.2692655018054388</v>
      </c>
      <c r="AB36" s="8">
        <f t="shared" si="76"/>
        <v>0.83042784094351374</v>
      </c>
      <c r="AC36" s="8">
        <f t="shared" si="76"/>
        <v>2.2786441352152864</v>
      </c>
      <c r="AD36" s="8">
        <f t="shared" si="76"/>
        <v>4.4379256340403712</v>
      </c>
      <c r="AE36" s="8">
        <f t="shared" si="76"/>
        <v>3.7991310965657727</v>
      </c>
      <c r="AF36" s="8">
        <f t="shared" si="76"/>
        <v>6.5773919965079983</v>
      </c>
      <c r="AG36" s="8">
        <f t="shared" ref="AG36" si="77">M35</f>
        <v>3.3732531303037692</v>
      </c>
      <c r="AH36" s="8">
        <f t="shared" ref="AH36" si="78">N35</f>
        <v>1.4119794698678902</v>
      </c>
      <c r="AJ36" t="s">
        <v>59</v>
      </c>
      <c r="AK36" s="8">
        <f t="shared" si="8"/>
        <v>2.5175960437459648</v>
      </c>
    </row>
    <row r="37" spans="1:37">
      <c r="B37" t="s">
        <v>12</v>
      </c>
      <c r="C37" s="8">
        <f>'1'!D37/$F$2</f>
        <v>2.9447174179283429</v>
      </c>
      <c r="D37" s="8">
        <f>'2'!D37/$G$2</f>
        <v>-2.1174060034832496</v>
      </c>
      <c r="E37" s="8">
        <f>'3'!D37/$H$2</f>
        <v>-2.3949031600407746</v>
      </c>
      <c r="F37" s="8">
        <f>'4'!D37/$I$2</f>
        <v>-1.3267326732673268</v>
      </c>
      <c r="G37" s="8">
        <f>'5'!D37/$J$2</f>
        <v>-2.826780253385758</v>
      </c>
      <c r="H37" s="8">
        <f>'6'!D37/$K$2</f>
        <v>1.8581760732248538</v>
      </c>
      <c r="I37" s="8">
        <f>'7'!D37/$L$2</f>
        <v>1.7246210819684649</v>
      </c>
      <c r="J37" s="8">
        <f>'8'!D37/$M$2</f>
        <v>2.0953697304768486</v>
      </c>
      <c r="K37" s="8">
        <f>'9'!D37/$N$2</f>
        <v>-4.3851762707064994</v>
      </c>
      <c r="L37" s="23">
        <f>'10'!D39/$O$2</f>
        <v>-5.9084137065788438</v>
      </c>
      <c r="M37" s="23">
        <f>'11'!D37/$P$2</f>
        <v>3.0204556684315502</v>
      </c>
      <c r="N37" s="23">
        <f>'12'!D37/$Q$2</f>
        <v>3.1613195898952293</v>
      </c>
      <c r="O37" s="37">
        <f t="shared" si="3"/>
        <v>-0.34622937546143012</v>
      </c>
      <c r="P37" s="37">
        <f t="shared" si="4"/>
        <v>3.180575516440872</v>
      </c>
      <c r="Q37" s="37">
        <f t="shared" si="21"/>
        <v>3.1613195898952293</v>
      </c>
      <c r="R37" s="37"/>
      <c r="S37" s="37"/>
      <c r="T37" s="37"/>
      <c r="V37" t="s">
        <v>22</v>
      </c>
      <c r="W37" s="8">
        <f>C37</f>
        <v>2.9447174179283429</v>
      </c>
      <c r="X37" s="8">
        <f t="shared" ref="X37:AF37" si="79">D37</f>
        <v>-2.1174060034832496</v>
      </c>
      <c r="Y37" s="8">
        <f t="shared" si="79"/>
        <v>-2.3949031600407746</v>
      </c>
      <c r="Z37" s="8">
        <f t="shared" si="79"/>
        <v>-1.3267326732673268</v>
      </c>
      <c r="AA37" s="8">
        <f t="shared" si="79"/>
        <v>-2.826780253385758</v>
      </c>
      <c r="AB37" s="8">
        <f t="shared" si="79"/>
        <v>1.8581760732248538</v>
      </c>
      <c r="AC37" s="8">
        <f t="shared" si="79"/>
        <v>1.7246210819684649</v>
      </c>
      <c r="AD37" s="8">
        <f t="shared" si="79"/>
        <v>2.0953697304768486</v>
      </c>
      <c r="AE37" s="8">
        <f t="shared" si="79"/>
        <v>-4.3851762707064994</v>
      </c>
      <c r="AF37" s="8">
        <f t="shared" si="79"/>
        <v>-5.9084137065788438</v>
      </c>
      <c r="AG37" s="8">
        <f t="shared" ref="AG37" si="80">M37</f>
        <v>3.0204556684315502</v>
      </c>
      <c r="AH37" s="8">
        <f t="shared" ref="AH37" si="81">N37</f>
        <v>3.1613195898952293</v>
      </c>
      <c r="AJ37" t="s">
        <v>22</v>
      </c>
      <c r="AK37" s="8">
        <f t="shared" si="8"/>
        <v>-0.34622937546143012</v>
      </c>
    </row>
    <row r="38" spans="1:37">
      <c r="A38" s="4" t="s">
        <v>23</v>
      </c>
      <c r="B38" s="4"/>
      <c r="C38" s="8"/>
      <c r="D38" s="8"/>
      <c r="E38" s="8"/>
      <c r="F38" s="8"/>
      <c r="G38" s="8"/>
      <c r="H38" s="8"/>
      <c r="I38" s="8"/>
      <c r="J38" s="8"/>
      <c r="K38" s="8"/>
      <c r="L38" s="23"/>
      <c r="M38" s="23"/>
      <c r="N38" s="23"/>
      <c r="O38" s="37"/>
      <c r="P38" s="37"/>
      <c r="Q38" s="37"/>
      <c r="R38" s="37"/>
      <c r="S38" s="37"/>
      <c r="T38" s="37"/>
      <c r="AK38" s="8"/>
    </row>
    <row r="39" spans="1:37">
      <c r="A39" t="s">
        <v>18</v>
      </c>
      <c r="B39" t="s">
        <v>11</v>
      </c>
      <c r="C39" s="8">
        <f>'1'!D39/$F$2</f>
        <v>-5.5411892171607861E-4</v>
      </c>
      <c r="D39" s="8">
        <f>'2'!D39/$G$2</f>
        <v>-2.7762156719470188E-4</v>
      </c>
      <c r="E39" s="8">
        <f>'3'!D39/$H$2</f>
        <v>6.0808105561084101E-3</v>
      </c>
      <c r="F39" s="8">
        <f>'4'!D39/$I$2</f>
        <v>9.9796593463189406E-3</v>
      </c>
      <c r="G39" s="8">
        <f>'5'!D39/$J$2</f>
        <v>2.166766135014759E-3</v>
      </c>
      <c r="H39" s="8">
        <f>'6'!D39/$K$2</f>
        <v>2.488676423236573E-3</v>
      </c>
      <c r="I39" s="8">
        <f>'7'!D39/$L$2</f>
        <v>6.6380847764688656E-3</v>
      </c>
      <c r="J39" s="8">
        <f>'8'!D39/$M$2</f>
        <v>2.3849399585383845E-3</v>
      </c>
      <c r="K39" s="8">
        <f>'9'!D39/$N$2</f>
        <v>-4.8978100660134156E-5</v>
      </c>
      <c r="L39" s="23">
        <f>'10'!D41/$O$2</f>
        <v>-2.1611277603985454E-3</v>
      </c>
      <c r="M39" s="23">
        <f>'11'!D39/$P$2</f>
        <v>7.0514189428151517E-3</v>
      </c>
      <c r="N39" s="23">
        <f>'12'!D39/$Q$2</f>
        <v>-6.0058719825784555E-4</v>
      </c>
      <c r="O39" s="37">
        <f t="shared" si="3"/>
        <v>2.7623268825228142E-3</v>
      </c>
      <c r="P39" s="37">
        <f t="shared" si="4"/>
        <v>3.8231966824621029E-3</v>
      </c>
      <c r="Q39" s="37">
        <f t="shared" si="21"/>
        <v>9.9796593463189406E-3</v>
      </c>
      <c r="R39" s="37"/>
      <c r="S39" s="37"/>
      <c r="T39" s="37"/>
      <c r="U39" t="s">
        <v>11</v>
      </c>
      <c r="V39" t="s">
        <v>60</v>
      </c>
      <c r="W39">
        <f>C39</f>
        <v>-5.5411892171607861E-4</v>
      </c>
      <c r="X39">
        <f t="shared" ref="X39:AF39" si="82">D39</f>
        <v>-2.7762156719470188E-4</v>
      </c>
      <c r="Y39">
        <f t="shared" si="82"/>
        <v>6.0808105561084101E-3</v>
      </c>
      <c r="Z39">
        <f t="shared" si="82"/>
        <v>9.9796593463189406E-3</v>
      </c>
      <c r="AA39">
        <f t="shared" si="82"/>
        <v>2.166766135014759E-3</v>
      </c>
      <c r="AB39">
        <f t="shared" si="82"/>
        <v>2.488676423236573E-3</v>
      </c>
      <c r="AC39">
        <f t="shared" si="82"/>
        <v>6.6380847764688656E-3</v>
      </c>
      <c r="AD39">
        <f t="shared" si="82"/>
        <v>2.3849399585383845E-3</v>
      </c>
      <c r="AE39">
        <f t="shared" si="82"/>
        <v>-4.8978100660134156E-5</v>
      </c>
      <c r="AF39">
        <f t="shared" si="82"/>
        <v>-2.1611277603985454E-3</v>
      </c>
      <c r="AG39">
        <f t="shared" ref="AG39" si="83">M39</f>
        <v>7.0514189428151517E-3</v>
      </c>
      <c r="AH39">
        <f t="shared" ref="AH39" si="84">N39</f>
        <v>-6.0058719825784555E-4</v>
      </c>
      <c r="AJ39" t="s">
        <v>60</v>
      </c>
      <c r="AK39" s="8">
        <f t="shared" si="8"/>
        <v>2.7623268825228142E-3</v>
      </c>
    </row>
    <row r="40" spans="1:37">
      <c r="B40" t="s">
        <v>12</v>
      </c>
      <c r="C40" s="8">
        <f>'1'!D40/$F$2</f>
        <v>8.6880652693812812E-3</v>
      </c>
      <c r="D40" s="8">
        <f>'2'!D40/$G$2</f>
        <v>5.839052708943449E-3</v>
      </c>
      <c r="E40" s="8">
        <f>'3'!D40/$H$2</f>
        <v>3.5396410762084558E-2</v>
      </c>
      <c r="F40" s="8">
        <f>'4'!D40/$I$2</f>
        <v>7.1827203839773868E-2</v>
      </c>
      <c r="G40" s="8">
        <f>'5'!D40/$J$2</f>
        <v>4.0140333010576013E-2</v>
      </c>
      <c r="H40" s="8">
        <f>'6'!D40/$K$2</f>
        <v>2.1053082107467667E-2</v>
      </c>
      <c r="I40" s="8">
        <f>'7'!D40/$L$2</f>
        <v>5.4140582185084947E-2</v>
      </c>
      <c r="J40" s="8">
        <f>'8'!D40/$M$2</f>
        <v>2.4618388454456522E-2</v>
      </c>
      <c r="K40" s="8">
        <f>'9'!D40/$N$2</f>
        <v>7.0248741465363154E-2</v>
      </c>
      <c r="L40" s="23">
        <f>'10'!D42/$O$2</f>
        <v>-0.11290032327442405</v>
      </c>
      <c r="M40" s="23">
        <f>'11'!D40/$P$2</f>
        <v>8.0932700704966581E-2</v>
      </c>
      <c r="N40" s="23">
        <f>'12'!D40/$Q$2</f>
        <v>1.2033382237522162E-2</v>
      </c>
      <c r="O40" s="37">
        <f t="shared" si="3"/>
        <v>2.6001468289266343E-2</v>
      </c>
      <c r="P40" s="37">
        <f t="shared" si="4"/>
        <v>5.0790776880021933E-2</v>
      </c>
      <c r="Q40" s="37">
        <f t="shared" si="21"/>
        <v>8.0932700704966581E-2</v>
      </c>
      <c r="R40" s="37"/>
      <c r="S40" s="37"/>
      <c r="T40" s="37"/>
      <c r="V40" t="s">
        <v>61</v>
      </c>
      <c r="W40">
        <f>C41</f>
        <v>-8.1304224654896173E-4</v>
      </c>
      <c r="X40">
        <f t="shared" ref="X40:AF40" si="85">D41</f>
        <v>-1.5946731141661611E-3</v>
      </c>
      <c r="Y40">
        <f t="shared" si="85"/>
        <v>-3.2305824629882264E-3</v>
      </c>
      <c r="Z40">
        <f t="shared" si="85"/>
        <v>-4.5119249306298263E-3</v>
      </c>
      <c r="AA40">
        <f t="shared" si="85"/>
        <v>-2.314456156140884E-3</v>
      </c>
      <c r="AB40">
        <f t="shared" si="85"/>
        <v>2.2800898904527136E-4</v>
      </c>
      <c r="AC40">
        <f t="shared" si="85"/>
        <v>-3.1293913712475661E-3</v>
      </c>
      <c r="AD40">
        <f t="shared" si="85"/>
        <v>-2.1352576858365588E-3</v>
      </c>
      <c r="AE40">
        <f t="shared" si="85"/>
        <v>1.1919334725266034E-5</v>
      </c>
      <c r="AF40">
        <f t="shared" si="85"/>
        <v>-1.9141703709708382E-3</v>
      </c>
      <c r="AG40">
        <f t="shared" ref="AG40" si="86">M41</f>
        <v>-1.7329818924290625E-3</v>
      </c>
      <c r="AH40">
        <f t="shared" ref="AH40" si="87">N41</f>
        <v>-1.2490273020593803E-5</v>
      </c>
      <c r="AJ40" t="s">
        <v>61</v>
      </c>
      <c r="AK40" s="8">
        <f t="shared" si="8"/>
        <v>-1.7624201816840116E-3</v>
      </c>
    </row>
    <row r="41" spans="1:37">
      <c r="A41" t="s">
        <v>20</v>
      </c>
      <c r="B41" t="s">
        <v>11</v>
      </c>
      <c r="C41" s="8">
        <f>'1'!D41/$F$2</f>
        <v>-8.1304224654896173E-4</v>
      </c>
      <c r="D41" s="8">
        <f>'2'!D41/$G$2</f>
        <v>-1.5946731141661611E-3</v>
      </c>
      <c r="E41" s="8">
        <f>'3'!D41/$H$2</f>
        <v>-3.2305824629882264E-3</v>
      </c>
      <c r="F41" s="8">
        <f>'4'!D41/$I$2</f>
        <v>-4.5119249306298263E-3</v>
      </c>
      <c r="G41" s="8">
        <f>'5'!D41/$J$2</f>
        <v>-2.314456156140884E-3</v>
      </c>
      <c r="H41" s="8">
        <f>'6'!D41/$K$2</f>
        <v>2.2800898904527136E-4</v>
      </c>
      <c r="I41" s="8">
        <f>'7'!D41/$L$2</f>
        <v>-3.1293913712475661E-3</v>
      </c>
      <c r="J41" s="8">
        <f>'8'!D41/$M$2</f>
        <v>-2.1352576858365588E-3</v>
      </c>
      <c r="K41" s="8">
        <f>'9'!D41/$N$2</f>
        <v>1.1919334725266034E-5</v>
      </c>
      <c r="L41" s="23">
        <f>'10'!D43/$O$2</f>
        <v>-1.9141703709708382E-3</v>
      </c>
      <c r="M41" s="23">
        <f>'11'!D41/$P$2</f>
        <v>-1.7329818924290625E-3</v>
      </c>
      <c r="N41" s="23">
        <f>'12'!D41/$Q$2</f>
        <v>-1.2490273020593803E-5</v>
      </c>
      <c r="O41" s="37">
        <f t="shared" si="3"/>
        <v>-1.7624201816840116E-3</v>
      </c>
      <c r="P41" s="37">
        <f t="shared" si="4"/>
        <v>1.4508096349980634E-3</v>
      </c>
      <c r="Q41" s="37">
        <f t="shared" si="21"/>
        <v>2.2800898904527136E-4</v>
      </c>
      <c r="R41" s="37"/>
      <c r="S41" s="37"/>
      <c r="T41" s="37"/>
      <c r="V41" t="s">
        <v>62</v>
      </c>
      <c r="W41">
        <f>C43</f>
        <v>8.9369357929772464E-3</v>
      </c>
      <c r="X41">
        <f t="shared" ref="X41:AF41" si="88">D43</f>
        <v>6.5323327516394331E-2</v>
      </c>
      <c r="Y41">
        <f t="shared" si="88"/>
        <v>0.24638031137234304</v>
      </c>
      <c r="Z41">
        <f t="shared" si="88"/>
        <v>0.41285110368249223</v>
      </c>
      <c r="AA41">
        <f t="shared" si="88"/>
        <v>0.18956312932221714</v>
      </c>
      <c r="AB41">
        <f t="shared" si="88"/>
        <v>-4.4387651001044796E-2</v>
      </c>
      <c r="AC41">
        <f t="shared" si="88"/>
        <v>0.10939788420550872</v>
      </c>
      <c r="AD41">
        <f t="shared" si="88"/>
        <v>6.1867819330555171E-2</v>
      </c>
      <c r="AE41">
        <f t="shared" si="88"/>
        <v>-3.32107112202637E-2</v>
      </c>
      <c r="AF41">
        <f t="shared" si="88"/>
        <v>0.14069562067163413</v>
      </c>
      <c r="AG41">
        <f t="shared" ref="AG41" si="89">M43</f>
        <v>9.0307538803364507E-2</v>
      </c>
      <c r="AH41">
        <f t="shared" ref="AH41" si="90">N43</f>
        <v>1.1924000843501604E-2</v>
      </c>
      <c r="AJ41" t="s">
        <v>62</v>
      </c>
      <c r="AK41" s="8">
        <f t="shared" si="8"/>
        <v>0.10497077577663995</v>
      </c>
    </row>
    <row r="42" spans="1:37">
      <c r="B42" t="s">
        <v>12</v>
      </c>
      <c r="C42" s="8">
        <f>'1'!D42/$F$2</f>
        <v>7.7962358002286718E-3</v>
      </c>
      <c r="D42" s="8">
        <f>'2'!D42/$G$2</f>
        <v>1.2360064287294796E-2</v>
      </c>
      <c r="E42" s="8">
        <f>'3'!D42/$H$2</f>
        <v>-2.1137607680478034E-2</v>
      </c>
      <c r="F42" s="8">
        <f>'4'!D42/$I$2</f>
        <v>-3.2576619521765306E-2</v>
      </c>
      <c r="G42" s="8">
        <f>'5'!D42/$J$2</f>
        <v>-2.7485748682511794E-2</v>
      </c>
      <c r="H42" s="8">
        <f>'6'!D42/$K$2</f>
        <v>1.1211783045498766E-2</v>
      </c>
      <c r="I42" s="8">
        <f>'7'!D42/$L$2</f>
        <v>-3.1753280855426447E-2</v>
      </c>
      <c r="J42" s="8">
        <f>'8'!D42/$M$2</f>
        <v>-1.9359726180655668E-2</v>
      </c>
      <c r="K42" s="8">
        <f>'9'!D42/$N$2</f>
        <v>-3.2998827660798244E-2</v>
      </c>
      <c r="L42" s="23">
        <f>'10'!D44/$O$2</f>
        <v>-6.2224839418883009E-2</v>
      </c>
      <c r="M42" s="23">
        <f>'11'!D42/$P$2</f>
        <v>-3.214856268971162E-2</v>
      </c>
      <c r="N42" s="23">
        <f>'12'!D42/$Q$2</f>
        <v>9.0223993704000686E-3</v>
      </c>
      <c r="O42" s="37">
        <f t="shared" si="3"/>
        <v>-1.8274560848900653E-2</v>
      </c>
      <c r="P42" s="37">
        <f t="shared" si="4"/>
        <v>2.3460023120180935E-2</v>
      </c>
      <c r="Q42" s="37">
        <f t="shared" si="21"/>
        <v>1.2360064287294796E-2</v>
      </c>
      <c r="R42" s="37"/>
      <c r="S42" s="37"/>
      <c r="T42" s="37"/>
      <c r="V42" t="s">
        <v>24</v>
      </c>
      <c r="W42">
        <f>C45</f>
        <v>-0.26429924743950994</v>
      </c>
      <c r="X42">
        <f t="shared" ref="X42:AF42" si="91">D45</f>
        <v>-0.41983403339821734</v>
      </c>
      <c r="Y42">
        <f t="shared" si="91"/>
        <v>-0.31997961264016311</v>
      </c>
      <c r="Z42">
        <f t="shared" si="91"/>
        <v>-0.28490245474251569</v>
      </c>
      <c r="AA42">
        <f t="shared" si="91"/>
        <v>-0.35350225717198192</v>
      </c>
      <c r="AB42">
        <f t="shared" si="91"/>
        <v>0.1785373981749987</v>
      </c>
      <c r="AC42">
        <f t="shared" si="91"/>
        <v>-0.3923567365326614</v>
      </c>
      <c r="AD42">
        <f t="shared" si="91"/>
        <v>-0.41493895415802812</v>
      </c>
      <c r="AE42">
        <f t="shared" si="91"/>
        <v>-3.2776440605974802E-2</v>
      </c>
      <c r="AF42">
        <f t="shared" si="91"/>
        <v>-0.28530541833294126</v>
      </c>
      <c r="AG42">
        <f t="shared" ref="AG42" si="92">M45</f>
        <v>2.4096953417191348E-2</v>
      </c>
      <c r="AH42">
        <f t="shared" ref="AH42" si="93">N45</f>
        <v>-2.9397209251204159E-2</v>
      </c>
      <c r="AJ42" t="s">
        <v>24</v>
      </c>
      <c r="AK42" s="8">
        <f t="shared" si="8"/>
        <v>-0.21622150105675064</v>
      </c>
    </row>
    <row r="43" spans="1:37">
      <c r="A43" t="s">
        <v>16</v>
      </c>
      <c r="B43" t="s">
        <v>11</v>
      </c>
      <c r="C43" s="8">
        <f>'1'!D43/$F$2</f>
        <v>8.9369357929772464E-3</v>
      </c>
      <c r="D43" s="8">
        <f>'2'!D43/$G$2</f>
        <v>6.5323327516394331E-2</v>
      </c>
      <c r="E43" s="8">
        <f>'3'!D43/$H$2</f>
        <v>0.24638031137234304</v>
      </c>
      <c r="F43" s="8">
        <f>'4'!D43/$I$2</f>
        <v>0.41285110368249223</v>
      </c>
      <c r="G43" s="8">
        <f>'5'!D43/$J$2</f>
        <v>0.18956312932221714</v>
      </c>
      <c r="H43" s="8">
        <f>'6'!D43/$K$2</f>
        <v>-4.4387651001044796E-2</v>
      </c>
      <c r="I43" s="8">
        <f>'7'!D43/$L$2</f>
        <v>0.10939788420550872</v>
      </c>
      <c r="J43" s="8">
        <f>'8'!D43/$M$2</f>
        <v>6.1867819330555171E-2</v>
      </c>
      <c r="K43" s="8">
        <f>'9'!D43/$N$2</f>
        <v>-3.32107112202637E-2</v>
      </c>
      <c r="L43" s="23">
        <f>'10'!D45/$O$2</f>
        <v>0.14069562067163413</v>
      </c>
      <c r="M43" s="23">
        <f>'11'!D43/$P$2</f>
        <v>9.0307538803364507E-2</v>
      </c>
      <c r="N43" s="23">
        <f>'12'!D43/$Q$2</f>
        <v>1.1924000843501604E-2</v>
      </c>
      <c r="O43" s="37">
        <f t="shared" si="3"/>
        <v>0.10497077577663995</v>
      </c>
      <c r="P43" s="37">
        <f t="shared" si="4"/>
        <v>0.13009288375867259</v>
      </c>
      <c r="Q43" s="37">
        <f t="shared" si="21"/>
        <v>0.41285110368249223</v>
      </c>
      <c r="R43" s="37"/>
      <c r="S43" s="37"/>
      <c r="T43" s="37"/>
      <c r="U43" t="s">
        <v>12</v>
      </c>
      <c r="V43" t="s">
        <v>60</v>
      </c>
      <c r="W43">
        <f>C40</f>
        <v>8.6880652693812812E-3</v>
      </c>
      <c r="X43">
        <f t="shared" ref="X43:AF43" si="94">D40</f>
        <v>5.839052708943449E-3</v>
      </c>
      <c r="Y43">
        <f t="shared" si="94"/>
        <v>3.5396410762084558E-2</v>
      </c>
      <c r="Z43">
        <f t="shared" si="94"/>
        <v>7.1827203839773868E-2</v>
      </c>
      <c r="AA43">
        <f t="shared" si="94"/>
        <v>4.0140333010576013E-2</v>
      </c>
      <c r="AB43">
        <f t="shared" si="94"/>
        <v>2.1053082107467667E-2</v>
      </c>
      <c r="AC43">
        <f t="shared" si="94"/>
        <v>5.4140582185084947E-2</v>
      </c>
      <c r="AD43">
        <f t="shared" si="94"/>
        <v>2.4618388454456522E-2</v>
      </c>
      <c r="AE43">
        <f t="shared" si="94"/>
        <v>7.0248741465363154E-2</v>
      </c>
      <c r="AF43">
        <f t="shared" si="94"/>
        <v>-0.11290032327442405</v>
      </c>
      <c r="AG43">
        <f t="shared" ref="AG43" si="95">M40</f>
        <v>8.0932700704966581E-2</v>
      </c>
      <c r="AH43">
        <f t="shared" ref="AH43" si="96">N40</f>
        <v>1.2033382237522162E-2</v>
      </c>
      <c r="AJ43" t="s">
        <v>60</v>
      </c>
      <c r="AK43" s="8">
        <f t="shared" si="8"/>
        <v>2.6001468289266343E-2</v>
      </c>
    </row>
    <row r="44" spans="1:37">
      <c r="B44" t="s">
        <v>12</v>
      </c>
      <c r="C44" s="8">
        <f>'1'!D44/$F$2</f>
        <v>-0.67145517428992463</v>
      </c>
      <c r="D44" s="8">
        <f>'2'!D44/$G$2</f>
        <v>-1.1538608007311699</v>
      </c>
      <c r="E44" s="8">
        <f>'3'!D44/$H$2</f>
        <v>1.4350014044749031</v>
      </c>
      <c r="F44" s="8">
        <f>'4'!D44/$I$2</f>
        <v>1.8250258525315661</v>
      </c>
      <c r="G44" s="8">
        <f>'5'!D44/$J$2</f>
        <v>1.8946747855268968</v>
      </c>
      <c r="H44" s="8">
        <f>'6'!D44/$K$2</f>
        <v>0.93501408794790919</v>
      </c>
      <c r="I44" s="8">
        <f>'7'!D44/$L$2</f>
        <v>1.2022525884545374</v>
      </c>
      <c r="J44" s="8">
        <f>'8'!D44/$M$2</f>
        <v>0.72538321417379636</v>
      </c>
      <c r="K44" s="8">
        <f>'9'!D44/$N$2</f>
        <v>3.3939587614017133</v>
      </c>
      <c r="L44" s="23">
        <f>'10'!D46/$O$2</f>
        <v>5.2031310921046812</v>
      </c>
      <c r="M44" s="23">
        <f>'11'!D44/$P$2</f>
        <v>1.7382368676937994</v>
      </c>
      <c r="N44" s="23">
        <f>'12'!D44/$Q$2</f>
        <v>-0.70875826841995759</v>
      </c>
      <c r="O44" s="37">
        <f t="shared" si="3"/>
        <v>1.3182170342390624</v>
      </c>
      <c r="P44" s="37">
        <f t="shared" si="4"/>
        <v>1.7804701194273624</v>
      </c>
      <c r="Q44" s="37">
        <f t="shared" si="21"/>
        <v>5.2031310921046812</v>
      </c>
      <c r="R44" s="37"/>
      <c r="S44" s="37"/>
      <c r="T44" s="37"/>
      <c r="V44" t="s">
        <v>61</v>
      </c>
      <c r="W44">
        <f>C42</f>
        <v>7.7962358002286718E-3</v>
      </c>
      <c r="X44">
        <f t="shared" ref="X44:AF44" si="97">D42</f>
        <v>1.2360064287294796E-2</v>
      </c>
      <c r="Y44">
        <f t="shared" si="97"/>
        <v>-2.1137607680478034E-2</v>
      </c>
      <c r="Z44">
        <f t="shared" si="97"/>
        <v>-3.2576619521765306E-2</v>
      </c>
      <c r="AA44">
        <f t="shared" si="97"/>
        <v>-2.7485748682511794E-2</v>
      </c>
      <c r="AB44">
        <f t="shared" si="97"/>
        <v>1.1211783045498766E-2</v>
      </c>
      <c r="AC44">
        <f t="shared" si="97"/>
        <v>-3.1753280855426447E-2</v>
      </c>
      <c r="AD44">
        <f t="shared" si="97"/>
        <v>-1.9359726180655668E-2</v>
      </c>
      <c r="AE44">
        <f t="shared" si="97"/>
        <v>-3.2998827660798244E-2</v>
      </c>
      <c r="AF44">
        <f t="shared" si="97"/>
        <v>-6.2224839418883009E-2</v>
      </c>
      <c r="AG44">
        <f t="shared" ref="AG44" si="98">M42</f>
        <v>-3.214856268971162E-2</v>
      </c>
      <c r="AH44">
        <f t="shared" ref="AH44" si="99">N42</f>
        <v>9.0223993704000686E-3</v>
      </c>
      <c r="AJ44" t="s">
        <v>61</v>
      </c>
      <c r="AK44" s="8">
        <f t="shared" si="8"/>
        <v>-1.8274560848900653E-2</v>
      </c>
    </row>
    <row r="45" spans="1:37">
      <c r="A45" t="s">
        <v>24</v>
      </c>
      <c r="B45" t="s">
        <v>11</v>
      </c>
      <c r="C45" s="8">
        <f>'1'!D45/$F$2</f>
        <v>-0.26429924743950994</v>
      </c>
      <c r="D45" s="8">
        <f>'2'!D45/$G$2</f>
        <v>-0.41983403339821734</v>
      </c>
      <c r="E45" s="8">
        <f>'3'!D45/$H$2</f>
        <v>-0.31997961264016311</v>
      </c>
      <c r="F45" s="8">
        <f>'4'!D45/$I$2</f>
        <v>-0.28490245474251569</v>
      </c>
      <c r="G45" s="8">
        <f>'5'!D45/$J$2</f>
        <v>-0.35350225717198192</v>
      </c>
      <c r="H45" s="8">
        <f>'6'!D45/$K$2</f>
        <v>0.1785373981749987</v>
      </c>
      <c r="I45" s="8">
        <f>'7'!D45/$L$2</f>
        <v>-0.3923567365326614</v>
      </c>
      <c r="J45" s="8">
        <f>'8'!D45/$M$2</f>
        <v>-0.41493895415802812</v>
      </c>
      <c r="K45" s="8">
        <f>'9'!D45/$N$2</f>
        <v>-3.2776440605974802E-2</v>
      </c>
      <c r="L45" s="23">
        <f>'10'!D47/$O$2</f>
        <v>-0.28530541833294126</v>
      </c>
      <c r="M45" s="23">
        <f>'11'!D45/$P$2</f>
        <v>2.4096953417191348E-2</v>
      </c>
      <c r="N45" s="23">
        <f>'12'!D45/$Q$2</f>
        <v>-2.9397209251204159E-2</v>
      </c>
      <c r="O45" s="37">
        <f t="shared" si="3"/>
        <v>-0.21622150105675064</v>
      </c>
      <c r="P45" s="37">
        <f t="shared" si="4"/>
        <v>0.19898061746793724</v>
      </c>
      <c r="Q45" s="37">
        <f t="shared" si="21"/>
        <v>0.1785373981749987</v>
      </c>
      <c r="R45" s="37"/>
      <c r="S45" s="37"/>
      <c r="T45" s="37"/>
      <c r="V45" t="s">
        <v>62</v>
      </c>
      <c r="W45">
        <f>C44</f>
        <v>-0.67145517428992463</v>
      </c>
      <c r="X45">
        <f t="shared" ref="X45:AF45" si="100">D44</f>
        <v>-1.1538608007311699</v>
      </c>
      <c r="Y45">
        <f t="shared" si="100"/>
        <v>1.4350014044749031</v>
      </c>
      <c r="Z45">
        <f t="shared" si="100"/>
        <v>1.8250258525315661</v>
      </c>
      <c r="AA45">
        <f t="shared" si="100"/>
        <v>1.8946747855268968</v>
      </c>
      <c r="AB45">
        <f t="shared" si="100"/>
        <v>0.93501408794790919</v>
      </c>
      <c r="AC45">
        <f t="shared" si="100"/>
        <v>1.2022525884545374</v>
      </c>
      <c r="AD45">
        <f t="shared" si="100"/>
        <v>0.72538321417379636</v>
      </c>
      <c r="AE45">
        <f t="shared" si="100"/>
        <v>3.3939587614017133</v>
      </c>
      <c r="AF45">
        <f t="shared" si="100"/>
        <v>5.2031310921046812</v>
      </c>
      <c r="AG45">
        <f t="shared" ref="AG45" si="101">M44</f>
        <v>1.7382368676937994</v>
      </c>
      <c r="AH45">
        <f t="shared" ref="AH45" si="102">N44</f>
        <v>-0.70875826841995759</v>
      </c>
      <c r="AJ45" t="s">
        <v>62</v>
      </c>
      <c r="AK45" s="8">
        <f t="shared" si="8"/>
        <v>1.3182170342390624</v>
      </c>
    </row>
    <row r="46" spans="1:37">
      <c r="B46" t="s">
        <v>12</v>
      </c>
      <c r="C46" s="8">
        <f>'1'!D46/$F$2</f>
        <v>1.5018909622548089</v>
      </c>
      <c r="D46" s="8">
        <f>'2'!D46/$G$2</f>
        <v>2.2919782809138409</v>
      </c>
      <c r="E46" s="8">
        <f>'3'!D46/$H$2</f>
        <v>-2.5459734964322123</v>
      </c>
      <c r="F46" s="8">
        <f>'4'!D46/$I$2</f>
        <v>-3.3971527330247819</v>
      </c>
      <c r="G46" s="8">
        <f>'5'!D46/$J$2</f>
        <v>-4.0151448958788407</v>
      </c>
      <c r="H46" s="8">
        <f>'6'!D46/$K$2</f>
        <v>2.7009537465549021</v>
      </c>
      <c r="I46" s="8">
        <f>'7'!D46/$L$2</f>
        <v>1.5482762570152331</v>
      </c>
      <c r="J46" s="8">
        <f>'8'!D46/$M$2</f>
        <v>-3.8328726099976964</v>
      </c>
      <c r="K46" s="8">
        <f>'9'!D46/$N$2</f>
        <v>-2.690570579074048</v>
      </c>
      <c r="L46" s="23">
        <f>'10'!D48/$O$2</f>
        <v>-5.9711440445385398</v>
      </c>
      <c r="M46" s="23">
        <f>'11'!D46/$P$2</f>
        <v>-2.7157879453782838</v>
      </c>
      <c r="N46" s="23">
        <f>'12'!D46/$Q$2</f>
        <v>1.8335300007505326</v>
      </c>
      <c r="O46" s="37">
        <f t="shared" si="3"/>
        <v>-1.2743347547362573</v>
      </c>
      <c r="P46" s="37">
        <f t="shared" si="4"/>
        <v>3.0178258126600701</v>
      </c>
      <c r="Q46" s="37">
        <f t="shared" si="21"/>
        <v>2.7009537465549021</v>
      </c>
      <c r="R46" s="37"/>
      <c r="S46" s="37"/>
      <c r="T46" s="37"/>
      <c r="V46" t="s">
        <v>24</v>
      </c>
      <c r="W46">
        <f>C46</f>
        <v>1.5018909622548089</v>
      </c>
      <c r="X46">
        <f t="shared" ref="X46:AF50" si="103">D46</f>
        <v>2.2919782809138409</v>
      </c>
      <c r="Y46">
        <f t="shared" si="103"/>
        <v>-2.5459734964322123</v>
      </c>
      <c r="Z46">
        <f t="shared" si="103"/>
        <v>-3.3971527330247819</v>
      </c>
      <c r="AA46">
        <f t="shared" si="103"/>
        <v>-4.0151448958788407</v>
      </c>
      <c r="AB46">
        <f t="shared" si="103"/>
        <v>2.7009537465549021</v>
      </c>
      <c r="AC46">
        <f t="shared" si="103"/>
        <v>1.5482762570152331</v>
      </c>
      <c r="AD46">
        <f t="shared" si="103"/>
        <v>-3.8328726099976964</v>
      </c>
      <c r="AE46">
        <f t="shared" si="103"/>
        <v>-2.690570579074048</v>
      </c>
      <c r="AF46">
        <f t="shared" si="103"/>
        <v>-5.9711440445385398</v>
      </c>
      <c r="AG46">
        <f t="shared" ref="AG46:AG50" si="104">M46</f>
        <v>-2.7157879453782838</v>
      </c>
      <c r="AH46">
        <f t="shared" ref="AH46:AH50" si="105">N46</f>
        <v>1.8335300007505326</v>
      </c>
      <c r="AJ46" t="s">
        <v>24</v>
      </c>
      <c r="AK46" s="8">
        <f t="shared" si="8"/>
        <v>-1.2743347547362573</v>
      </c>
    </row>
    <row r="47" spans="1:37">
      <c r="A47" t="s">
        <v>27</v>
      </c>
      <c r="B47" t="s">
        <v>29</v>
      </c>
      <c r="C47" s="8">
        <f>'1'!D47/$F$2</f>
        <v>6.6424520425357179E-4</v>
      </c>
      <c r="D47" s="8">
        <f>'2'!D47/$G$2</f>
        <v>7.6836389714168623E-4</v>
      </c>
      <c r="E47" s="8">
        <f>'3'!D47/$H$2</f>
        <v>-2.0387359836901122E-4</v>
      </c>
      <c r="F47" s="8">
        <f>'4'!D47/$I$2</f>
        <v>7.6161462300076163E-4</v>
      </c>
      <c r="G47" s="8">
        <f>'5'!D47/$J$2</f>
        <v>-4.3687199650502398E-4</v>
      </c>
      <c r="H47" s="8">
        <f>'6'!D47/$K$2</f>
        <v>-1.0947614574014673E-3</v>
      </c>
      <c r="I47" s="8">
        <f>'7'!D47/$L$2</f>
        <v>5.7267208796243268E-4</v>
      </c>
      <c r="J47" s="8">
        <f>'8'!D47/$M$2</f>
        <v>-1.439760423865469E-3</v>
      </c>
      <c r="K47" s="8">
        <f>'9'!D47/$N$2</f>
        <v>1.698994761432819E-3</v>
      </c>
      <c r="L47" s="23">
        <f>'10'!D49/$O$2</f>
        <v>8.233356857210068E-4</v>
      </c>
      <c r="M47" s="23">
        <f>'11'!D47/$P$2</f>
        <v>8.84206718631653E-4</v>
      </c>
      <c r="N47" s="23">
        <f>'12'!D47/$Q$2</f>
        <v>9.435913889091111E-4</v>
      </c>
      <c r="O47" s="37">
        <f t="shared" si="3"/>
        <v>3.2847974090933926E-4</v>
      </c>
      <c r="P47" s="37">
        <f t="shared" si="4"/>
        <v>9.2369382153139365E-4</v>
      </c>
      <c r="Q47" s="37">
        <f t="shared" si="21"/>
        <v>1.698994761432819E-3</v>
      </c>
      <c r="R47" s="37"/>
      <c r="S47" s="37"/>
      <c r="T47" s="37"/>
      <c r="U47" t="s">
        <v>27</v>
      </c>
      <c r="V47" t="s">
        <v>29</v>
      </c>
      <c r="W47" s="8">
        <f>C47</f>
        <v>6.6424520425357179E-4</v>
      </c>
      <c r="X47" s="8">
        <f t="shared" si="103"/>
        <v>7.6836389714168623E-4</v>
      </c>
      <c r="Y47" s="8">
        <f t="shared" si="103"/>
        <v>-2.0387359836901122E-4</v>
      </c>
      <c r="Z47" s="8">
        <f t="shared" si="103"/>
        <v>7.6161462300076163E-4</v>
      </c>
      <c r="AA47" s="8">
        <f t="shared" si="103"/>
        <v>-4.3687199650502398E-4</v>
      </c>
      <c r="AB47" s="8">
        <f t="shared" si="103"/>
        <v>-1.0947614574014673E-3</v>
      </c>
      <c r="AC47" s="8">
        <f t="shared" si="103"/>
        <v>5.7267208796243268E-4</v>
      </c>
      <c r="AD47" s="8">
        <f t="shared" si="103"/>
        <v>-1.439760423865469E-3</v>
      </c>
      <c r="AE47" s="8">
        <f t="shared" si="103"/>
        <v>1.698994761432819E-3</v>
      </c>
      <c r="AF47" s="8">
        <f t="shared" si="103"/>
        <v>8.233356857210068E-4</v>
      </c>
      <c r="AG47" s="8">
        <f t="shared" si="104"/>
        <v>8.84206718631653E-4</v>
      </c>
      <c r="AH47" s="8">
        <f t="shared" si="105"/>
        <v>9.435913889091111E-4</v>
      </c>
      <c r="AJ47" t="s">
        <v>29</v>
      </c>
      <c r="AK47" s="8">
        <f t="shared" si="8"/>
        <v>3.2847974090933926E-4</v>
      </c>
    </row>
    <row r="48" spans="1:37">
      <c r="B48" t="s">
        <v>28</v>
      </c>
      <c r="C48" s="8">
        <f>'1'!D48/$F$2</f>
        <v>6.8500330312213547E-4</v>
      </c>
      <c r="D48" s="8">
        <f>'2'!D48/$G$2</f>
        <v>7.1713963733224058E-4</v>
      </c>
      <c r="E48" s="8">
        <f>'3'!D48/$H$2</f>
        <v>6.116207951070336E-4</v>
      </c>
      <c r="F48" s="8">
        <f>'4'!D48/$I$2</f>
        <v>6.4444314253910603E-4</v>
      </c>
      <c r="G48" s="8">
        <f>'5'!D48/$J$2</f>
        <v>8.7374399301004795E-4</v>
      </c>
      <c r="H48" s="8">
        <f>'6'!D48/$K$2</f>
        <v>9.3921716110919359E-4</v>
      </c>
      <c r="I48" s="8">
        <f>'7'!D48/$L$2</f>
        <v>3.0542511357996413E-4</v>
      </c>
      <c r="J48" s="8">
        <f>'8'!D48/$M$2</f>
        <v>6.9108500345542499E-4</v>
      </c>
      <c r="K48" s="8">
        <f>'9'!D48/$N$2</f>
        <v>9.910802775024779E-4</v>
      </c>
      <c r="L48" s="23">
        <f>'10'!D50/$O$2</f>
        <v>5.488904571473379E-4</v>
      </c>
      <c r="M48" s="23">
        <f>'11'!D48/$P$2</f>
        <v>7.4172491110988082E-4</v>
      </c>
      <c r="N48" s="23">
        <f>'12'!D48/$Q$2</f>
        <v>7.5185470687770593E-4</v>
      </c>
      <c r="O48" s="37">
        <f t="shared" si="3"/>
        <v>7.0843570849104577E-4</v>
      </c>
      <c r="P48" s="37">
        <f t="shared" si="4"/>
        <v>1.8234196803562937E-4</v>
      </c>
      <c r="Q48" s="37">
        <f t="shared" si="21"/>
        <v>9.910802775024779E-4</v>
      </c>
      <c r="R48" s="37"/>
      <c r="S48" s="37"/>
      <c r="T48" s="37"/>
      <c r="V48" t="s">
        <v>28</v>
      </c>
      <c r="W48" s="8">
        <f>C48</f>
        <v>6.8500330312213547E-4</v>
      </c>
      <c r="X48" s="8">
        <f t="shared" si="103"/>
        <v>7.1713963733224058E-4</v>
      </c>
      <c r="Y48" s="8">
        <f t="shared" si="103"/>
        <v>6.116207951070336E-4</v>
      </c>
      <c r="Z48" s="8">
        <f t="shared" si="103"/>
        <v>6.4444314253910603E-4</v>
      </c>
      <c r="AA48" s="8">
        <f t="shared" si="103"/>
        <v>8.7374399301004795E-4</v>
      </c>
      <c r="AB48" s="8">
        <f t="shared" si="103"/>
        <v>9.3921716110919359E-4</v>
      </c>
      <c r="AC48" s="8">
        <f t="shared" si="103"/>
        <v>3.0542511357996413E-4</v>
      </c>
      <c r="AD48" s="8">
        <f t="shared" si="103"/>
        <v>6.9108500345542499E-4</v>
      </c>
      <c r="AE48" s="8">
        <f t="shared" si="103"/>
        <v>9.910802775024779E-4</v>
      </c>
      <c r="AF48" s="8">
        <f t="shared" si="103"/>
        <v>5.488904571473379E-4</v>
      </c>
      <c r="AG48" s="8">
        <f t="shared" si="104"/>
        <v>7.4172491110988082E-4</v>
      </c>
      <c r="AH48" s="8">
        <f t="shared" si="105"/>
        <v>7.5185470687770593E-4</v>
      </c>
      <c r="AJ48" t="s">
        <v>28</v>
      </c>
      <c r="AK48" s="8">
        <f t="shared" si="8"/>
        <v>7.0843570849104577E-4</v>
      </c>
    </row>
    <row r="49" spans="1:37">
      <c r="A49" t="s">
        <v>54</v>
      </c>
      <c r="B49" t="s">
        <v>11</v>
      </c>
      <c r="C49" s="8">
        <f>'1'!D49/$F$2</f>
        <v>-4.7233625031185208E-5</v>
      </c>
      <c r="D49" s="8">
        <f>'2'!D49/$G$2</f>
        <v>-5.9625038418194859E-2</v>
      </c>
      <c r="E49" s="8">
        <f>'3'!D49/$H$2</f>
        <v>-5.973496432212029E-2</v>
      </c>
      <c r="F49" s="8">
        <f>'4'!D49/$I$2</f>
        <v>-3.7494873747729807E-2</v>
      </c>
      <c r="G49" s="8">
        <f>'5'!D49/$J$2</f>
        <v>-2.0387359836901119E-2</v>
      </c>
      <c r="H49" s="8">
        <f>'6'!D49/$K$2</f>
        <v>-3.347906388896604E-5</v>
      </c>
      <c r="I49" s="8">
        <f>'7'!D49/$L$2</f>
        <v>-1.9699919825907686E-2</v>
      </c>
      <c r="J49" s="8">
        <f>'8'!D49/$M$2</f>
        <v>-4.5323658143284963E-2</v>
      </c>
      <c r="K49" s="8">
        <f>'9'!D49/$N$2</f>
        <v>-8.601160979753647E-2</v>
      </c>
      <c r="L49" s="23">
        <f>'10'!D51/$O$2</f>
        <v>-3.3482317885987607E-2</v>
      </c>
      <c r="M49" s="23">
        <f>'11'!D49/$P$2</f>
        <v>0</v>
      </c>
      <c r="N49" s="23">
        <f>'12'!D49/$Q$2</f>
        <v>-4.8536844695075643E-5</v>
      </c>
      <c r="O49" s="37">
        <f t="shared" si="3"/>
        <v>-3.0157415959273168E-2</v>
      </c>
      <c r="P49" s="37">
        <f t="shared" si="4"/>
        <v>2.8592232712960693E-2</v>
      </c>
      <c r="Q49" s="37">
        <f t="shared" si="21"/>
        <v>0</v>
      </c>
      <c r="R49" s="37"/>
      <c r="S49" s="37"/>
      <c r="T49" s="37"/>
      <c r="U49" t="s">
        <v>54</v>
      </c>
      <c r="V49" t="s">
        <v>11</v>
      </c>
      <c r="W49" s="8">
        <f>C49</f>
        <v>-4.7233625031185208E-5</v>
      </c>
      <c r="X49" s="8">
        <f t="shared" si="103"/>
        <v>-5.9625038418194859E-2</v>
      </c>
      <c r="Y49" s="8">
        <f t="shared" si="103"/>
        <v>-5.973496432212029E-2</v>
      </c>
      <c r="Z49" s="8">
        <f t="shared" si="103"/>
        <v>-3.7494873747729807E-2</v>
      </c>
      <c r="AA49" s="8">
        <f t="shared" si="103"/>
        <v>-2.0387359836901119E-2</v>
      </c>
      <c r="AB49" s="8">
        <f t="shared" si="103"/>
        <v>-3.347906388896604E-5</v>
      </c>
      <c r="AC49" s="8">
        <f t="shared" si="103"/>
        <v>-1.9699919825907686E-2</v>
      </c>
      <c r="AD49" s="8">
        <f t="shared" si="103"/>
        <v>-4.5323658143284963E-2</v>
      </c>
      <c r="AE49" s="8">
        <f t="shared" si="103"/>
        <v>-8.601160979753647E-2</v>
      </c>
      <c r="AF49" s="8">
        <f t="shared" si="103"/>
        <v>-3.3482317885987607E-2</v>
      </c>
      <c r="AG49" s="8">
        <f t="shared" si="104"/>
        <v>0</v>
      </c>
      <c r="AH49" s="8">
        <f t="shared" si="105"/>
        <v>-4.8536844695075643E-5</v>
      </c>
      <c r="AJ49" t="s">
        <v>11</v>
      </c>
      <c r="AK49" s="8">
        <f t="shared" si="8"/>
        <v>-3.0157415959273168E-2</v>
      </c>
    </row>
    <row r="50" spans="1:37">
      <c r="B50" t="s">
        <v>12</v>
      </c>
      <c r="C50" s="8">
        <f>'1'!D50/$F$2</f>
        <v>-1.1011116133581172E-4</v>
      </c>
      <c r="D50" s="8">
        <f>'2'!D50/$G$2</f>
        <v>-9.3228152853191262E-2</v>
      </c>
      <c r="E50" s="8">
        <f>'3'!D50/$H$2</f>
        <v>-0.11732925586136596</v>
      </c>
      <c r="F50" s="8">
        <f>'4'!D50/$I$2</f>
        <v>-9.4323041771632796E-2</v>
      </c>
      <c r="G50" s="8">
        <f>'5'!D50/$J$2</f>
        <v>-6.6040483471676126E-2</v>
      </c>
      <c r="H50" s="8">
        <f>'6'!D50/$K$2</f>
        <v>-9.2026688862493174E-5</v>
      </c>
      <c r="I50" s="8">
        <f>'7'!D50/$L$2</f>
        <v>-0.10010308097583323</v>
      </c>
      <c r="J50" s="8">
        <f>'8'!D50/$M$2</f>
        <v>-0.13073024648698456</v>
      </c>
      <c r="K50" s="8">
        <f>'9'!D50/$N$2</f>
        <v>-0.21003822738213226</v>
      </c>
      <c r="L50" s="23">
        <f>'10'!D52/$O$2</f>
        <v>-0.16223633654826317</v>
      </c>
      <c r="M50" s="23">
        <f>'11'!D50/$P$2</f>
        <v>0</v>
      </c>
      <c r="N50" s="23">
        <f>'12'!D50/$Q$2</f>
        <v>-1.0596339863549649E-4</v>
      </c>
      <c r="O50" s="37">
        <f t="shared" si="3"/>
        <v>-8.1194743883326106E-2</v>
      </c>
      <c r="P50" s="37">
        <f t="shared" si="4"/>
        <v>7.0163788295498908E-2</v>
      </c>
      <c r="Q50" s="37">
        <f t="shared" si="21"/>
        <v>0</v>
      </c>
      <c r="R50" s="37"/>
      <c r="S50" s="37"/>
      <c r="T50" s="37"/>
      <c r="V50" t="s">
        <v>12</v>
      </c>
      <c r="W50" s="8">
        <f>C50</f>
        <v>-1.1011116133581172E-4</v>
      </c>
      <c r="X50" s="8">
        <f t="shared" si="103"/>
        <v>-9.3228152853191262E-2</v>
      </c>
      <c r="Y50" s="8">
        <f t="shared" si="103"/>
        <v>-0.11732925586136596</v>
      </c>
      <c r="Z50" s="8">
        <f t="shared" si="103"/>
        <v>-9.4323041771632796E-2</v>
      </c>
      <c r="AA50" s="8">
        <f t="shared" si="103"/>
        <v>-6.6040483471676126E-2</v>
      </c>
      <c r="AB50" s="8">
        <f t="shared" si="103"/>
        <v>-9.2026688862493174E-5</v>
      </c>
      <c r="AC50" s="8">
        <f t="shared" si="103"/>
        <v>-0.10010308097583323</v>
      </c>
      <c r="AD50" s="8">
        <f t="shared" si="103"/>
        <v>-0.13073024648698456</v>
      </c>
      <c r="AE50" s="8">
        <f t="shared" si="103"/>
        <v>-0.21003822738213226</v>
      </c>
      <c r="AF50" s="8">
        <f t="shared" si="103"/>
        <v>-0.16223633654826317</v>
      </c>
      <c r="AG50" s="8">
        <f t="shared" si="104"/>
        <v>0</v>
      </c>
      <c r="AH50" s="8">
        <f t="shared" si="105"/>
        <v>-1.0596339863549649E-4</v>
      </c>
      <c r="AJ50" t="s">
        <v>12</v>
      </c>
      <c r="AK50" s="8">
        <f t="shared" si="8"/>
        <v>-8.1194743883326106E-2</v>
      </c>
    </row>
  </sheetData>
  <mergeCells count="2">
    <mergeCell ref="B2:D4"/>
    <mergeCell ref="C8:K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D23" sqref="D23"/>
    </sheetView>
  </sheetViews>
  <sheetFormatPr defaultRowHeight="14.25"/>
  <cols>
    <col min="3" max="4" width="9.125" style="8"/>
    <col min="12" max="16" width="0" hidden="1" customWidth="1"/>
  </cols>
  <sheetData>
    <row r="1" spans="1:16">
      <c r="A1" s="1" t="s">
        <v>0</v>
      </c>
      <c r="B1" s="6">
        <v>2</v>
      </c>
    </row>
    <row r="2" spans="1:16">
      <c r="A2" s="1"/>
      <c r="B2" s="13" t="s">
        <v>50</v>
      </c>
      <c r="C2" s="6" t="s">
        <v>51</v>
      </c>
    </row>
    <row r="3" spans="1:16">
      <c r="B3" t="s">
        <v>6</v>
      </c>
      <c r="C3" s="12">
        <v>9</v>
      </c>
      <c r="D3" s="8" t="s">
        <v>48</v>
      </c>
    </row>
    <row r="4" spans="1:16">
      <c r="B4" t="s">
        <v>5</v>
      </c>
      <c r="C4" s="10">
        <v>195.22</v>
      </c>
      <c r="D4" s="8" t="s">
        <v>49</v>
      </c>
    </row>
    <row r="5" spans="1:16">
      <c r="B5" t="s">
        <v>4</v>
      </c>
      <c r="C5" s="17"/>
      <c r="D5" s="8" t="s">
        <v>1</v>
      </c>
      <c r="F5" s="6">
        <v>1</v>
      </c>
      <c r="G5" t="s">
        <v>3</v>
      </c>
      <c r="H5" t="s">
        <v>2</v>
      </c>
      <c r="J5" s="6">
        <v>1.47</v>
      </c>
      <c r="K5" t="s">
        <v>3</v>
      </c>
    </row>
    <row r="7" spans="1:16">
      <c r="A7" t="s">
        <v>13</v>
      </c>
      <c r="C7" s="8" t="s">
        <v>9</v>
      </c>
    </row>
    <row r="8" spans="1:16">
      <c r="C8" s="11" t="s">
        <v>7</v>
      </c>
      <c r="D8" s="11" t="s">
        <v>8</v>
      </c>
      <c r="E8" s="5"/>
      <c r="F8" s="5"/>
    </row>
    <row r="9" spans="1:16" s="4" customFormat="1">
      <c r="A9" s="4" t="s">
        <v>14</v>
      </c>
      <c r="C9" s="9"/>
      <c r="D9" s="9"/>
    </row>
    <row r="10" spans="1:16">
      <c r="A10" t="s">
        <v>15</v>
      </c>
      <c r="B10" t="s">
        <v>11</v>
      </c>
      <c r="C10" s="7">
        <v>60.06</v>
      </c>
      <c r="D10" s="8">
        <v>76.22</v>
      </c>
    </row>
    <row r="11" spans="1:16">
      <c r="B11" t="s">
        <v>12</v>
      </c>
      <c r="C11" s="8">
        <v>106.75</v>
      </c>
      <c r="D11" s="8">
        <v>118</v>
      </c>
    </row>
    <row r="12" spans="1:16">
      <c r="A12" t="s">
        <v>16</v>
      </c>
      <c r="B12" t="s">
        <v>11</v>
      </c>
      <c r="C12" s="8">
        <v>-29.72</v>
      </c>
      <c r="D12" s="8">
        <v>-150.99</v>
      </c>
      <c r="M12" t="s">
        <v>32</v>
      </c>
      <c r="O12" t="s">
        <v>33</v>
      </c>
    </row>
    <row r="13" spans="1:16">
      <c r="B13" t="s">
        <v>12</v>
      </c>
      <c r="C13" s="8">
        <v>-137.11000000000001</v>
      </c>
      <c r="D13" s="8">
        <v>-274.69</v>
      </c>
      <c r="M13" s="4" t="s">
        <v>30</v>
      </c>
      <c r="N13" s="4" t="s">
        <v>31</v>
      </c>
      <c r="O13" s="4"/>
      <c r="P13" s="4"/>
    </row>
    <row r="14" spans="1:16">
      <c r="A14" t="s">
        <v>17</v>
      </c>
      <c r="B14" t="s">
        <v>11</v>
      </c>
      <c r="C14" s="8">
        <v>-26.96</v>
      </c>
      <c r="D14" s="8">
        <v>-40.17</v>
      </c>
      <c r="L14" s="5" t="s">
        <v>42</v>
      </c>
      <c r="M14" s="5">
        <v>0.78930198095492599</v>
      </c>
      <c r="N14" s="5">
        <v>1.9787285911020001</v>
      </c>
      <c r="O14" s="5">
        <v>1.1950797144624801</v>
      </c>
      <c r="P14" s="5">
        <v>2.9813785711844201</v>
      </c>
    </row>
    <row r="15" spans="1:16">
      <c r="B15" t="s">
        <v>12</v>
      </c>
      <c r="C15" s="8">
        <v>-112.97</v>
      </c>
      <c r="D15" s="8">
        <v>-119.55</v>
      </c>
      <c r="L15" s="5" t="s">
        <v>43</v>
      </c>
      <c r="M15" s="5">
        <v>-4.0042767990738302</v>
      </c>
      <c r="N15" s="5">
        <v>-10.1874344931741</v>
      </c>
      <c r="O15" s="5">
        <v>0.105659423184904</v>
      </c>
      <c r="P15" s="5">
        <v>0.19733508749123899</v>
      </c>
    </row>
    <row r="16" spans="1:16">
      <c r="A16" t="s">
        <v>18</v>
      </c>
      <c r="B16" t="s">
        <v>11</v>
      </c>
      <c r="C16" s="8">
        <f>M14+M20</f>
        <v>8.8699698801964857</v>
      </c>
      <c r="D16" s="8">
        <f>O14+O20</f>
        <v>12.226286632866181</v>
      </c>
      <c r="L16" s="5" t="s">
        <v>44</v>
      </c>
      <c r="M16" s="5">
        <v>-3.8788333248967999</v>
      </c>
      <c r="N16" s="5">
        <v>-7.7512618071436403</v>
      </c>
      <c r="O16" s="5">
        <v>-1.84882007485098</v>
      </c>
      <c r="P16" s="5">
        <v>-4.6797694259219202</v>
      </c>
    </row>
    <row r="17" spans="1:16">
      <c r="B17" t="s">
        <v>12</v>
      </c>
      <c r="C17" s="8">
        <f>N14+N20</f>
        <v>19.184509505605902</v>
      </c>
      <c r="D17" s="8">
        <f>P14+P20</f>
        <v>22.072711260533524</v>
      </c>
      <c r="L17" s="5" t="s">
        <v>45</v>
      </c>
      <c r="M17" s="5">
        <v>18.670632542162998</v>
      </c>
      <c r="N17" s="5">
        <v>33.516771937321998</v>
      </c>
      <c r="O17" s="5">
        <v>10.043652914465801</v>
      </c>
      <c r="P17" s="5">
        <v>37.7254481701247</v>
      </c>
    </row>
    <row r="18" spans="1:16">
      <c r="A18" t="s">
        <v>19</v>
      </c>
      <c r="B18" t="s">
        <v>11</v>
      </c>
      <c r="C18" s="8">
        <v>-3.34</v>
      </c>
      <c r="D18" s="8">
        <v>-0.62</v>
      </c>
      <c r="L18" s="5" t="s">
        <v>46</v>
      </c>
      <c r="M18">
        <v>-184.71705816612399</v>
      </c>
      <c r="N18">
        <v>-381.86938421651701</v>
      </c>
      <c r="O18">
        <v>-273.79834175719998</v>
      </c>
      <c r="P18">
        <v>-412.10827062467899</v>
      </c>
    </row>
    <row r="19" spans="1:16">
      <c r="B19" t="s">
        <v>12</v>
      </c>
      <c r="C19" s="8">
        <v>-8.6</v>
      </c>
      <c r="D19" s="8">
        <v>0.99</v>
      </c>
      <c r="L19" s="5" t="s">
        <v>47</v>
      </c>
      <c r="M19">
        <v>24.083271976620601</v>
      </c>
      <c r="N19">
        <v>73.346238291158798</v>
      </c>
      <c r="O19">
        <v>8.5649674222154406</v>
      </c>
      <c r="P19">
        <v>75.218528710173302</v>
      </c>
    </row>
    <row r="20" spans="1:16">
      <c r="A20" t="s">
        <v>20</v>
      </c>
      <c r="B20" t="s">
        <v>11</v>
      </c>
      <c r="C20" s="8">
        <v>5.93</v>
      </c>
      <c r="D20" s="8">
        <v>11.68</v>
      </c>
      <c r="L20" t="s">
        <v>18</v>
      </c>
      <c r="M20">
        <v>8.0806678992415595</v>
      </c>
      <c r="N20">
        <v>17.205780914503901</v>
      </c>
      <c r="O20">
        <v>11.031206918403701</v>
      </c>
      <c r="P20">
        <v>19.091332689349102</v>
      </c>
    </row>
    <row r="21" spans="1:16">
      <c r="B21" t="s">
        <v>12</v>
      </c>
      <c r="C21" s="8">
        <v>16.18</v>
      </c>
      <c r="D21" s="8">
        <v>23.38</v>
      </c>
      <c r="L21" t="s">
        <v>19</v>
      </c>
      <c r="M21">
        <v>0.66271089948873896</v>
      </c>
      <c r="N21">
        <v>1.7864141531253801</v>
      </c>
      <c r="O21">
        <v>1.12556115926291</v>
      </c>
      <c r="P21">
        <v>1.8068199183545399</v>
      </c>
    </row>
    <row r="22" spans="1:16" s="4" customFormat="1">
      <c r="A22" s="4" t="s">
        <v>25</v>
      </c>
      <c r="C22" s="9"/>
      <c r="D22" s="9"/>
      <c r="L22" s="4" t="s">
        <v>20</v>
      </c>
      <c r="M22" s="4">
        <v>9.8140165852088206</v>
      </c>
      <c r="N22" s="4">
        <v>22.549202815000299</v>
      </c>
      <c r="O22" s="4">
        <v>13.5288805776716</v>
      </c>
      <c r="P22" s="4">
        <v>24.169059529837501</v>
      </c>
    </row>
    <row r="23" spans="1:16">
      <c r="A23" t="s">
        <v>16</v>
      </c>
      <c r="B23" t="s">
        <v>11</v>
      </c>
      <c r="C23" s="8">
        <f>M29</f>
        <v>-100.63278494676899</v>
      </c>
      <c r="D23" s="8">
        <f>O29</f>
        <v>-148.941314872996</v>
      </c>
      <c r="L23" t="s">
        <v>34</v>
      </c>
      <c r="M23">
        <v>0.622473552301963</v>
      </c>
      <c r="N23">
        <v>2.8616063869738801</v>
      </c>
      <c r="O23">
        <v>0.31848114679452499</v>
      </c>
      <c r="P23">
        <v>3.1467221258290099</v>
      </c>
    </row>
    <row r="24" spans="1:16">
      <c r="B24" t="s">
        <v>12</v>
      </c>
      <c r="C24" s="8">
        <f>N29</f>
        <v>-216.36553162190199</v>
      </c>
      <c r="D24" s="8">
        <f>P29</f>
        <v>-233.02125374786601</v>
      </c>
      <c r="L24" t="s">
        <v>35</v>
      </c>
      <c r="M24">
        <v>-0.81598758905825697</v>
      </c>
      <c r="N24">
        <v>-2.8173718242908099</v>
      </c>
      <c r="O24">
        <v>-0.45058204731159701</v>
      </c>
      <c r="P24">
        <v>-2.1843084507484001</v>
      </c>
    </row>
    <row r="25" spans="1:16">
      <c r="A25" t="s">
        <v>19</v>
      </c>
      <c r="B25" t="s">
        <v>11</v>
      </c>
      <c r="C25" s="8">
        <f>M30</f>
        <v>0.12658747124877001</v>
      </c>
      <c r="D25" s="8">
        <f>O30</f>
        <v>0</v>
      </c>
      <c r="L25" t="s">
        <v>36</v>
      </c>
      <c r="M25">
        <v>41.025215736831001</v>
      </c>
      <c r="N25">
        <v>173.16141242189499</v>
      </c>
      <c r="O25">
        <v>-7.84245757026732</v>
      </c>
      <c r="P25">
        <v>116.73461196565501</v>
      </c>
    </row>
    <row r="26" spans="1:16">
      <c r="B26" t="s">
        <v>12</v>
      </c>
      <c r="C26" s="8">
        <f>N30</f>
        <v>0.373942240317643</v>
      </c>
      <c r="D26" s="8">
        <f>P30</f>
        <v>0</v>
      </c>
      <c r="L26" t="s">
        <v>37</v>
      </c>
      <c r="M26">
        <v>3.5551277624309501</v>
      </c>
      <c r="N26">
        <v>9.5587922681001505</v>
      </c>
      <c r="O26">
        <v>-5.4197282347749703E-2</v>
      </c>
      <c r="P26">
        <v>1.1398998698399401</v>
      </c>
    </row>
    <row r="27" spans="1:16">
      <c r="A27" t="s">
        <v>26</v>
      </c>
      <c r="B27" t="s">
        <v>11</v>
      </c>
      <c r="C27" s="8">
        <v>122.6</v>
      </c>
      <c r="D27" s="8">
        <v>169.94</v>
      </c>
      <c r="L27" t="s">
        <v>38</v>
      </c>
      <c r="M27">
        <v>-2.0285826239290001</v>
      </c>
      <c r="N27">
        <v>-6.26299139751998</v>
      </c>
      <c r="O27">
        <v>-0.31131208534751798</v>
      </c>
      <c r="P27">
        <v>2.4129317501656899</v>
      </c>
    </row>
    <row r="28" spans="1:16">
      <c r="B28" t="s">
        <v>12</v>
      </c>
      <c r="C28" s="8">
        <v>220.95</v>
      </c>
      <c r="D28" s="8">
        <v>243.17</v>
      </c>
      <c r="L28" t="s">
        <v>39</v>
      </c>
      <c r="M28">
        <v>135.16155317587999</v>
      </c>
      <c r="N28">
        <v>348.43175314511501</v>
      </c>
      <c r="O28">
        <v>12.752419997750501</v>
      </c>
      <c r="P28">
        <v>-225.25670551873901</v>
      </c>
    </row>
    <row r="29" spans="1:16" s="4" customFormat="1">
      <c r="A29" s="4" t="s">
        <v>21</v>
      </c>
      <c r="C29" s="9"/>
      <c r="D29" s="9"/>
      <c r="L29" s="4" t="s">
        <v>40</v>
      </c>
      <c r="M29" s="4">
        <v>-100.63278494676899</v>
      </c>
      <c r="N29" s="4">
        <v>-216.36553162190199</v>
      </c>
      <c r="O29" s="4">
        <v>-148.941314872996</v>
      </c>
      <c r="P29" s="4">
        <v>-233.02125374786601</v>
      </c>
    </row>
    <row r="30" spans="1:16">
      <c r="A30" t="s">
        <v>18</v>
      </c>
      <c r="B30" t="s">
        <v>11</v>
      </c>
      <c r="C30" s="8">
        <f>M23</f>
        <v>0.622473552301963</v>
      </c>
      <c r="D30" s="8">
        <f>O23</f>
        <v>0.31848114679452499</v>
      </c>
      <c r="L30" t="s">
        <v>41</v>
      </c>
      <c r="M30">
        <v>0.12658747124877001</v>
      </c>
      <c r="N30">
        <v>0.373942240317643</v>
      </c>
      <c r="O30">
        <v>0</v>
      </c>
      <c r="P30">
        <v>0</v>
      </c>
    </row>
    <row r="31" spans="1:16">
      <c r="B31" t="s">
        <v>12</v>
      </c>
      <c r="C31" s="8">
        <f>N23</f>
        <v>2.8616063869738801</v>
      </c>
      <c r="D31" s="8">
        <f>P23</f>
        <v>3.1467221258290099</v>
      </c>
    </row>
    <row r="32" spans="1:16">
      <c r="A32" t="s">
        <v>20</v>
      </c>
      <c r="B32" t="s">
        <v>11</v>
      </c>
      <c r="C32" s="8">
        <f>M24</f>
        <v>-0.81598758905825697</v>
      </c>
      <c r="D32" s="8">
        <f>O24</f>
        <v>-0.45058204731159701</v>
      </c>
    </row>
    <row r="33" spans="1:4">
      <c r="B33" t="s">
        <v>12</v>
      </c>
      <c r="C33" s="8">
        <f>N24</f>
        <v>-2.8173718242908099</v>
      </c>
      <c r="D33" s="8">
        <f>P24</f>
        <v>-2.1843084507484001</v>
      </c>
    </row>
    <row r="34" spans="1:4">
      <c r="A34" t="s">
        <v>16</v>
      </c>
      <c r="B34" t="s">
        <v>11</v>
      </c>
      <c r="C34" s="8">
        <f>M25</f>
        <v>41.025215736831001</v>
      </c>
      <c r="D34" s="8">
        <f>O25</f>
        <v>-7.84245757026732</v>
      </c>
    </row>
    <row r="35" spans="1:4">
      <c r="B35" t="s">
        <v>12</v>
      </c>
      <c r="C35" s="8">
        <f>N25</f>
        <v>173.16141242189499</v>
      </c>
      <c r="D35" s="8">
        <f>P25</f>
        <v>116.73461196565501</v>
      </c>
    </row>
    <row r="36" spans="1:4">
      <c r="A36" t="s">
        <v>22</v>
      </c>
      <c r="B36" t="s">
        <v>11</v>
      </c>
      <c r="C36" s="8">
        <v>-159.30000000000001</v>
      </c>
      <c r="D36" s="8">
        <v>-120.04</v>
      </c>
    </row>
    <row r="37" spans="1:4">
      <c r="B37" t="s">
        <v>12</v>
      </c>
      <c r="C37" s="8">
        <v>-491.39</v>
      </c>
      <c r="D37" s="8">
        <v>-413.36</v>
      </c>
    </row>
    <row r="38" spans="1:4" s="4" customFormat="1">
      <c r="A38" s="4" t="s">
        <v>23</v>
      </c>
      <c r="C38" s="9"/>
      <c r="D38" s="9"/>
    </row>
    <row r="39" spans="1:4">
      <c r="A39" t="s">
        <v>18</v>
      </c>
      <c r="B39" t="s">
        <v>11</v>
      </c>
      <c r="C39" s="8">
        <f>M26</f>
        <v>3.5551277624309501</v>
      </c>
      <c r="D39" s="8">
        <f>O26</f>
        <v>-5.4197282347749703E-2</v>
      </c>
    </row>
    <row r="40" spans="1:4">
      <c r="B40" t="s">
        <v>12</v>
      </c>
      <c r="C40" s="8">
        <f>N26</f>
        <v>9.5587922681001505</v>
      </c>
      <c r="D40" s="8">
        <f>P26</f>
        <v>1.1398998698399401</v>
      </c>
    </row>
    <row r="41" spans="1:4">
      <c r="A41" t="s">
        <v>20</v>
      </c>
      <c r="B41" t="s">
        <v>11</v>
      </c>
      <c r="C41" s="8">
        <f>M27</f>
        <v>-2.0285826239290001</v>
      </c>
      <c r="D41" s="8">
        <f>O27</f>
        <v>-0.31131208534751798</v>
      </c>
    </row>
    <row r="42" spans="1:4">
      <c r="B42" t="s">
        <v>12</v>
      </c>
      <c r="C42" s="8">
        <f>N27</f>
        <v>-6.26299139751998</v>
      </c>
      <c r="D42" s="8">
        <f>P27</f>
        <v>2.4129317501656899</v>
      </c>
    </row>
    <row r="43" spans="1:4">
      <c r="A43" t="s">
        <v>16</v>
      </c>
      <c r="B43" t="s">
        <v>11</v>
      </c>
      <c r="C43" s="8">
        <f>M28</f>
        <v>135.16155317587999</v>
      </c>
      <c r="D43" s="8">
        <f>O28</f>
        <v>12.752419997750501</v>
      </c>
    </row>
    <row r="44" spans="1:4">
      <c r="B44" t="s">
        <v>12</v>
      </c>
      <c r="C44" s="8">
        <f>N28</f>
        <v>348.43175314511501</v>
      </c>
      <c r="D44" s="8">
        <f>P28</f>
        <v>-225.25670551873901</v>
      </c>
    </row>
    <row r="45" spans="1:4">
      <c r="A45" t="s">
        <v>24</v>
      </c>
      <c r="B45" t="s">
        <v>11</v>
      </c>
      <c r="C45" s="8">
        <v>-236.98</v>
      </c>
      <c r="D45" s="8">
        <v>-81.96</v>
      </c>
    </row>
    <row r="46" spans="1:4">
      <c r="B46" t="s">
        <v>12</v>
      </c>
      <c r="C46" s="8">
        <v>-897.43</v>
      </c>
      <c r="D46" s="8">
        <v>447.44</v>
      </c>
    </row>
    <row r="47" spans="1:4">
      <c r="A47" t="s">
        <v>27</v>
      </c>
      <c r="B47" t="s">
        <v>29</v>
      </c>
      <c r="C47" s="8">
        <v>7.0000000000000007E-2</v>
      </c>
      <c r="D47" s="8">
        <v>0.15</v>
      </c>
    </row>
    <row r="48" spans="1:4">
      <c r="B48" t="s">
        <v>28</v>
      </c>
      <c r="C48" s="8">
        <v>0.16</v>
      </c>
      <c r="D48" s="8">
        <v>0.14000000000000001</v>
      </c>
    </row>
    <row r="49" spans="1:4">
      <c r="A49" t="s">
        <v>54</v>
      </c>
      <c r="B49" t="s">
        <v>11</v>
      </c>
      <c r="D49" s="8">
        <v>-11.64</v>
      </c>
    </row>
    <row r="50" spans="1:4">
      <c r="B50" t="s">
        <v>12</v>
      </c>
      <c r="D50" s="8">
        <v>-18.2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C5" sqref="C5"/>
    </sheetView>
  </sheetViews>
  <sheetFormatPr defaultRowHeight="14.25"/>
  <cols>
    <col min="12" max="18" width="0" hidden="1" customWidth="1"/>
  </cols>
  <sheetData>
    <row r="1" spans="1:18">
      <c r="A1" s="1" t="s">
        <v>0</v>
      </c>
      <c r="B1" s="6">
        <v>3</v>
      </c>
    </row>
    <row r="2" spans="1:18">
      <c r="A2" s="1"/>
      <c r="B2" s="13" t="s">
        <v>50</v>
      </c>
      <c r="C2" s="6" t="s">
        <v>51</v>
      </c>
    </row>
    <row r="3" spans="1:18">
      <c r="B3" t="s">
        <v>6</v>
      </c>
      <c r="C3" s="6">
        <v>6</v>
      </c>
      <c r="D3" t="s">
        <v>48</v>
      </c>
    </row>
    <row r="4" spans="1:18">
      <c r="B4" t="s">
        <v>5</v>
      </c>
      <c r="C4" s="6">
        <v>196.2</v>
      </c>
      <c r="D4" t="s">
        <v>49</v>
      </c>
    </row>
    <row r="5" spans="1:18">
      <c r="B5" t="s">
        <v>4</v>
      </c>
      <c r="C5" s="5"/>
      <c r="D5" t="s">
        <v>1</v>
      </c>
      <c r="F5" s="6">
        <v>2.4500000000000002</v>
      </c>
      <c r="G5" t="s">
        <v>3</v>
      </c>
      <c r="H5" t="s">
        <v>2</v>
      </c>
      <c r="J5" s="6">
        <v>2</v>
      </c>
      <c r="K5" t="s">
        <v>3</v>
      </c>
    </row>
    <row r="7" spans="1:18">
      <c r="A7" t="s">
        <v>13</v>
      </c>
      <c r="C7" t="s">
        <v>9</v>
      </c>
      <c r="E7" t="s">
        <v>10</v>
      </c>
    </row>
    <row r="8" spans="1:18">
      <c r="C8" s="5" t="s">
        <v>7</v>
      </c>
      <c r="D8" s="5" t="s">
        <v>8</v>
      </c>
      <c r="E8" s="5" t="s">
        <v>7</v>
      </c>
      <c r="F8" s="5"/>
    </row>
    <row r="9" spans="1:18" s="4" customFormat="1">
      <c r="A9" s="4" t="s">
        <v>14</v>
      </c>
    </row>
    <row r="10" spans="1:18">
      <c r="A10" t="s">
        <v>15</v>
      </c>
      <c r="B10" t="s">
        <v>11</v>
      </c>
      <c r="C10" s="3">
        <v>94.54</v>
      </c>
      <c r="D10">
        <v>99.7</v>
      </c>
      <c r="E10">
        <v>95.39</v>
      </c>
    </row>
    <row r="11" spans="1:18">
      <c r="B11" t="s">
        <v>12</v>
      </c>
      <c r="C11">
        <v>144.06</v>
      </c>
      <c r="D11">
        <v>185.1</v>
      </c>
      <c r="E11">
        <v>177.06</v>
      </c>
    </row>
    <row r="12" spans="1:18">
      <c r="A12" t="s">
        <v>16</v>
      </c>
      <c r="B12" t="s">
        <v>11</v>
      </c>
      <c r="C12">
        <v>-203.08</v>
      </c>
      <c r="D12">
        <v>-194.53</v>
      </c>
      <c r="E12">
        <v>-232.68</v>
      </c>
      <c r="M12" t="s">
        <v>32</v>
      </c>
      <c r="O12" t="s">
        <v>33</v>
      </c>
    </row>
    <row r="13" spans="1:18">
      <c r="B13" t="s">
        <v>12</v>
      </c>
      <c r="C13">
        <v>-351.44</v>
      </c>
      <c r="D13">
        <v>-351.04</v>
      </c>
      <c r="E13">
        <v>-351.43</v>
      </c>
      <c r="M13" s="4" t="s">
        <v>30</v>
      </c>
      <c r="N13" s="4" t="s">
        <v>31</v>
      </c>
      <c r="O13" s="4"/>
      <c r="P13" s="4"/>
    </row>
    <row r="14" spans="1:18">
      <c r="A14" t="s">
        <v>17</v>
      </c>
      <c r="B14" t="s">
        <v>11</v>
      </c>
      <c r="C14">
        <v>-36.71</v>
      </c>
      <c r="D14">
        <v>-52.76</v>
      </c>
      <c r="E14">
        <v>-34.92</v>
      </c>
      <c r="L14" s="5" t="s">
        <v>42</v>
      </c>
      <c r="M14" s="5">
        <v>2.2711104821198802</v>
      </c>
      <c r="N14" s="5">
        <v>3.8452673108459998</v>
      </c>
      <c r="O14" s="5">
        <v>1.7590070831011</v>
      </c>
      <c r="P14" s="5">
        <v>3.7674407760910298</v>
      </c>
      <c r="Q14">
        <v>2.5548244864859102</v>
      </c>
      <c r="R14">
        <v>3.8452673108459998</v>
      </c>
    </row>
    <row r="15" spans="1:18">
      <c r="B15" t="s">
        <v>12</v>
      </c>
      <c r="C15">
        <v>-89.33</v>
      </c>
      <c r="D15">
        <v>-164.58</v>
      </c>
      <c r="E15">
        <v>-81.99</v>
      </c>
      <c r="L15" s="5" t="s">
        <v>43</v>
      </c>
      <c r="M15" s="5">
        <v>6.4661595295881905E-2</v>
      </c>
      <c r="N15" s="5">
        <v>0.171795443985853</v>
      </c>
      <c r="O15" s="5">
        <v>9.6753185148724802E-2</v>
      </c>
      <c r="P15" s="5">
        <v>0.20152190882210999</v>
      </c>
      <c r="Q15">
        <v>4.6836894148598797E-2</v>
      </c>
      <c r="R15">
        <v>0.122974295140719</v>
      </c>
    </row>
    <row r="16" spans="1:18">
      <c r="A16" t="s">
        <v>18</v>
      </c>
      <c r="B16" t="s">
        <v>11</v>
      </c>
      <c r="C16">
        <f>M14+M20</f>
        <v>15.674918692048781</v>
      </c>
      <c r="D16">
        <f>O14+O20</f>
        <v>14.8422692773193</v>
      </c>
      <c r="E16">
        <f>Q14+Q20</f>
        <v>17.527516160763309</v>
      </c>
      <c r="L16" s="5" t="s">
        <v>44</v>
      </c>
      <c r="M16" s="5">
        <v>-2.48586487874636</v>
      </c>
      <c r="N16" s="5">
        <v>-5.5114775965768299</v>
      </c>
      <c r="O16" s="5">
        <v>-2.2503563703715099</v>
      </c>
      <c r="P16" s="5">
        <v>-4.9370854504116402</v>
      </c>
      <c r="Q16">
        <v>-2.8386237902454901</v>
      </c>
      <c r="R16">
        <v>-5.5114775965768299</v>
      </c>
    </row>
    <row r="17" spans="1:18">
      <c r="B17" t="s">
        <v>12</v>
      </c>
      <c r="C17">
        <f>N14+N20</f>
        <v>23.976879394881301</v>
      </c>
      <c r="D17">
        <v>23.94</v>
      </c>
      <c r="E17">
        <f>R14+R20</f>
        <v>23.976879394881301</v>
      </c>
      <c r="L17" s="5" t="s">
        <v>45</v>
      </c>
      <c r="M17" s="5">
        <v>19.049384159505301</v>
      </c>
      <c r="N17" s="5">
        <v>48.306194937260898</v>
      </c>
      <c r="O17" s="5">
        <v>16.859100459670699</v>
      </c>
      <c r="P17" s="5">
        <v>62.897464146217203</v>
      </c>
      <c r="Q17">
        <v>16.2324833848573</v>
      </c>
      <c r="R17">
        <v>39.996165234636898</v>
      </c>
    </row>
    <row r="18" spans="1:18">
      <c r="A18" t="s">
        <v>19</v>
      </c>
      <c r="B18" t="s">
        <v>11</v>
      </c>
      <c r="C18">
        <v>0.64</v>
      </c>
      <c r="D18">
        <v>0.72</v>
      </c>
      <c r="E18">
        <v>0.65</v>
      </c>
      <c r="L18" s="5" t="s">
        <v>46</v>
      </c>
      <c r="M18">
        <v>-262.37790888302999</v>
      </c>
      <c r="N18">
        <v>-373.92713449406</v>
      </c>
      <c r="O18">
        <v>-288.77823278501501</v>
      </c>
      <c r="P18">
        <v>-470.76335890189802</v>
      </c>
      <c r="Q18">
        <v>-255.61734328790399</v>
      </c>
      <c r="R18">
        <v>-366.92659800154001</v>
      </c>
    </row>
    <row r="19" spans="1:18">
      <c r="B19" t="s">
        <v>12</v>
      </c>
      <c r="C19">
        <v>1.36</v>
      </c>
      <c r="D19">
        <v>1.25</v>
      </c>
      <c r="E19">
        <v>-1.22</v>
      </c>
      <c r="L19" s="5" t="s">
        <v>47</v>
      </c>
      <c r="M19">
        <v>34.629325576704296</v>
      </c>
      <c r="N19">
        <v>87.838617742020304</v>
      </c>
      <c r="O19">
        <v>12.594479723826099</v>
      </c>
      <c r="P19">
        <v>85.860003297002393</v>
      </c>
      <c r="Q19">
        <v>41.064088191856399</v>
      </c>
      <c r="R19">
        <v>87.838617742020304</v>
      </c>
    </row>
    <row r="20" spans="1:18">
      <c r="A20" t="s">
        <v>20</v>
      </c>
      <c r="B20" t="s">
        <v>11</v>
      </c>
      <c r="C20">
        <v>14.05</v>
      </c>
      <c r="D20">
        <v>0.72</v>
      </c>
      <c r="E20">
        <v>15.66</v>
      </c>
      <c r="L20" t="s">
        <v>18</v>
      </c>
      <c r="M20">
        <v>13.403808209928901</v>
      </c>
      <c r="N20">
        <v>20.1316120840353</v>
      </c>
      <c r="O20">
        <v>13.0832621942182</v>
      </c>
      <c r="P20">
        <v>21.430149734302901</v>
      </c>
      <c r="Q20">
        <v>14.972691674277399</v>
      </c>
      <c r="R20">
        <v>20.1316120840353</v>
      </c>
    </row>
    <row r="21" spans="1:18">
      <c r="B21" t="s">
        <v>12</v>
      </c>
      <c r="C21">
        <v>25.29</v>
      </c>
      <c r="D21">
        <v>1.25</v>
      </c>
      <c r="E21">
        <v>25.29</v>
      </c>
      <c r="L21" t="s">
        <v>19</v>
      </c>
      <c r="M21">
        <v>1.15911981142813</v>
      </c>
      <c r="N21">
        <v>1.76140287738071</v>
      </c>
      <c r="O21">
        <v>1.34823026892118</v>
      </c>
      <c r="P21">
        <v>2.3601822293028101</v>
      </c>
      <c r="Q21">
        <v>1.26395557106823</v>
      </c>
      <c r="R21">
        <v>1.6879871974229601</v>
      </c>
    </row>
    <row r="22" spans="1:18" s="4" customFormat="1">
      <c r="A22" s="4" t="s">
        <v>25</v>
      </c>
      <c r="L22" s="4" t="s">
        <v>20</v>
      </c>
      <c r="M22" s="4">
        <v>16.534937903937902</v>
      </c>
      <c r="N22" s="4">
        <v>25.061053359810501</v>
      </c>
      <c r="O22" s="4">
        <v>16.888791482278499</v>
      </c>
      <c r="P22" s="4">
        <v>25.195419837684199</v>
      </c>
      <c r="Q22" s="4">
        <v>18.498497988647301</v>
      </c>
      <c r="R22" s="4">
        <v>25.061053359810501</v>
      </c>
    </row>
    <row r="23" spans="1:18">
      <c r="A23" t="s">
        <v>16</v>
      </c>
      <c r="B23" t="s">
        <v>11</v>
      </c>
      <c r="C23">
        <f>M29</f>
        <v>-122.175609285516</v>
      </c>
      <c r="D23">
        <f>O29</f>
        <v>-150.02742012377499</v>
      </c>
      <c r="E23">
        <f>Q29</f>
        <v>-107.414016939444</v>
      </c>
      <c r="L23" t="s">
        <v>34</v>
      </c>
      <c r="M23">
        <v>1.64136960509245</v>
      </c>
      <c r="N23">
        <v>5.6304573803640396</v>
      </c>
      <c r="O23">
        <v>1.1787744617068201</v>
      </c>
      <c r="P23">
        <v>5.9978472966701899</v>
      </c>
      <c r="Q23">
        <v>1.60485944946848</v>
      </c>
      <c r="R23">
        <v>5.6304573803640396</v>
      </c>
    </row>
    <row r="24" spans="1:18">
      <c r="B24" t="s">
        <v>12</v>
      </c>
      <c r="C24">
        <f>N29</f>
        <v>-235.72396293510701</v>
      </c>
      <c r="D24">
        <f>P29</f>
        <v>-294.65167857706501</v>
      </c>
      <c r="E24">
        <f>R29</f>
        <v>-186.05071086161601</v>
      </c>
      <c r="L24" t="s">
        <v>35</v>
      </c>
      <c r="M24">
        <v>-0.56786010233636497</v>
      </c>
      <c r="N24">
        <v>-3.0701788469990499</v>
      </c>
      <c r="O24">
        <v>-0.56805479805130599</v>
      </c>
      <c r="P24">
        <v>-3.3048606397360198</v>
      </c>
      <c r="Q24">
        <v>-0.46432669245245001</v>
      </c>
      <c r="R24">
        <v>-2.9667626139369698</v>
      </c>
    </row>
    <row r="25" spans="1:18">
      <c r="A25" t="s">
        <v>19</v>
      </c>
      <c r="B25" t="s">
        <v>11</v>
      </c>
      <c r="C25">
        <f>M30</f>
        <v>-0.323123399262991</v>
      </c>
      <c r="D25">
        <f>O30</f>
        <v>0</v>
      </c>
      <c r="E25">
        <f>Q30</f>
        <v>-0.35407997587530898</v>
      </c>
      <c r="L25" t="s">
        <v>36</v>
      </c>
      <c r="M25">
        <v>89.004548152906196</v>
      </c>
      <c r="N25">
        <v>316.44535797638798</v>
      </c>
      <c r="O25">
        <v>66.9493191528354</v>
      </c>
      <c r="P25">
        <v>337.520782390112</v>
      </c>
      <c r="Q25">
        <v>85.775461485434505</v>
      </c>
      <c r="R25">
        <v>316.44535797638798</v>
      </c>
    </row>
    <row r="26" spans="1:18">
      <c r="B26" t="s">
        <v>12</v>
      </c>
      <c r="C26">
        <f>N30</f>
        <v>-0.64825142779964195</v>
      </c>
      <c r="D26">
        <f>P30</f>
        <v>0</v>
      </c>
      <c r="E26">
        <f>R30</f>
        <v>-0.58647278933346303</v>
      </c>
      <c r="L26" t="s">
        <v>37</v>
      </c>
      <c r="M26">
        <v>2.0427788210779099</v>
      </c>
      <c r="N26">
        <v>7.1939825001732904</v>
      </c>
      <c r="O26">
        <v>1.19305503110847</v>
      </c>
      <c r="P26">
        <v>6.94477579152099</v>
      </c>
      <c r="Q26">
        <v>1.8481171305175299</v>
      </c>
      <c r="R26">
        <v>2.6907288575708699</v>
      </c>
    </row>
    <row r="27" spans="1:18">
      <c r="A27" t="s">
        <v>26</v>
      </c>
      <c r="B27" t="s">
        <v>11</v>
      </c>
      <c r="C27">
        <v>165.66</v>
      </c>
      <c r="D27">
        <v>184.91</v>
      </c>
      <c r="E27">
        <v>155.38</v>
      </c>
      <c r="L27" t="s">
        <v>38</v>
      </c>
      <c r="M27">
        <v>-0.73542061199688302</v>
      </c>
      <c r="N27">
        <v>-4.8826822519842201</v>
      </c>
      <c r="O27">
        <v>-0.63384027923829001</v>
      </c>
      <c r="P27">
        <v>-4.1471986269097902</v>
      </c>
      <c r="Q27">
        <v>-0.66638173853486504</v>
      </c>
      <c r="R27">
        <v>2.4727449873696399</v>
      </c>
    </row>
    <row r="28" spans="1:18">
      <c r="B28" t="s">
        <v>12</v>
      </c>
      <c r="C28">
        <v>301.75</v>
      </c>
      <c r="D28">
        <v>348.18</v>
      </c>
      <c r="E28">
        <v>272.31</v>
      </c>
      <c r="L28" t="s">
        <v>39</v>
      </c>
      <c r="M28">
        <v>55.5778778533112</v>
      </c>
      <c r="N28">
        <v>297.88790576394501</v>
      </c>
      <c r="O28">
        <v>48.3398170912537</v>
      </c>
      <c r="P28">
        <v>281.54727555797598</v>
      </c>
      <c r="Q28">
        <v>63.132371098380801</v>
      </c>
      <c r="R28">
        <v>-190.834117749158</v>
      </c>
    </row>
    <row r="29" spans="1:18" s="4" customFormat="1">
      <c r="A29" s="4" t="s">
        <v>21</v>
      </c>
      <c r="L29" s="4" t="s">
        <v>40</v>
      </c>
      <c r="M29" s="4">
        <v>-122.175609285516</v>
      </c>
      <c r="N29" s="4">
        <v>-235.72396293510701</v>
      </c>
      <c r="O29" s="4">
        <v>-150.02742012377499</v>
      </c>
      <c r="P29" s="4">
        <v>-294.65167857706501</v>
      </c>
      <c r="Q29" s="4">
        <v>-107.414016939444</v>
      </c>
      <c r="R29" s="4">
        <v>-186.05071086161601</v>
      </c>
    </row>
    <row r="30" spans="1:18">
      <c r="A30" t="s">
        <v>18</v>
      </c>
      <c r="B30" t="s">
        <v>11</v>
      </c>
      <c r="C30">
        <f>M23</f>
        <v>1.64136960509245</v>
      </c>
      <c r="D30">
        <f>O23</f>
        <v>1.1787744617068201</v>
      </c>
      <c r="E30">
        <f>Q23</f>
        <v>1.60485944946848</v>
      </c>
      <c r="L30" t="s">
        <v>41</v>
      </c>
      <c r="M30">
        <v>-0.323123399262991</v>
      </c>
      <c r="N30">
        <v>-0.64825142779964195</v>
      </c>
      <c r="O30">
        <v>0</v>
      </c>
      <c r="P30">
        <v>0</v>
      </c>
      <c r="Q30">
        <v>-0.35407997587530898</v>
      </c>
      <c r="R30">
        <v>-0.58647278933346303</v>
      </c>
    </row>
    <row r="31" spans="1:18">
      <c r="B31" t="s">
        <v>12</v>
      </c>
      <c r="C31">
        <f>N23</f>
        <v>5.6304573803640396</v>
      </c>
      <c r="D31">
        <f>P23</f>
        <v>5.9978472966701899</v>
      </c>
      <c r="E31">
        <f>R23</f>
        <v>5.6304573803640396</v>
      </c>
    </row>
    <row r="32" spans="1:18">
      <c r="A32" t="s">
        <v>20</v>
      </c>
      <c r="B32" t="s">
        <v>11</v>
      </c>
      <c r="C32">
        <f>M24</f>
        <v>-0.56786010233636497</v>
      </c>
      <c r="D32">
        <f>O24</f>
        <v>-0.56805479805130599</v>
      </c>
      <c r="E32">
        <f>Q24</f>
        <v>-0.46432669245245001</v>
      </c>
    </row>
    <row r="33" spans="1:5">
      <c r="B33" t="s">
        <v>12</v>
      </c>
      <c r="C33">
        <f>N24</f>
        <v>-3.0701788469990499</v>
      </c>
      <c r="D33">
        <f>P24</f>
        <v>-3.3048606397360198</v>
      </c>
      <c r="E33">
        <f>R24</f>
        <v>-2.9667626139369698</v>
      </c>
    </row>
    <row r="34" spans="1:5">
      <c r="A34" t="s">
        <v>16</v>
      </c>
      <c r="B34" t="s">
        <v>11</v>
      </c>
      <c r="C34">
        <f>M25</f>
        <v>89.004548152906196</v>
      </c>
      <c r="D34">
        <f>O25</f>
        <v>66.9493191528354</v>
      </c>
      <c r="E34">
        <f>Q25</f>
        <v>85.775461485434505</v>
      </c>
    </row>
    <row r="35" spans="1:5">
      <c r="B35" t="s">
        <v>12</v>
      </c>
      <c r="C35">
        <f>N25</f>
        <v>316.44535797638798</v>
      </c>
      <c r="D35">
        <f>P25</f>
        <v>337.520782390112</v>
      </c>
      <c r="E35">
        <f>R25</f>
        <v>316.44535797638798</v>
      </c>
    </row>
    <row r="36" spans="1:5">
      <c r="A36" t="s">
        <v>22</v>
      </c>
      <c r="B36" t="s">
        <v>11</v>
      </c>
      <c r="C36">
        <v>25.34</v>
      </c>
      <c r="D36">
        <v>-25.77</v>
      </c>
      <c r="E36">
        <v>50.2</v>
      </c>
    </row>
    <row r="37" spans="1:5">
      <c r="B37" t="s">
        <v>12</v>
      </c>
      <c r="C37">
        <v>574.58000000000004</v>
      </c>
      <c r="D37">
        <v>-469.88</v>
      </c>
      <c r="E37">
        <v>505.23</v>
      </c>
    </row>
    <row r="38" spans="1:5" s="4" customFormat="1">
      <c r="A38" s="4" t="s">
        <v>23</v>
      </c>
    </row>
    <row r="39" spans="1:5">
      <c r="A39" t="s">
        <v>18</v>
      </c>
      <c r="B39" t="s">
        <v>11</v>
      </c>
      <c r="C39">
        <f>M26</f>
        <v>2.0427788210779099</v>
      </c>
      <c r="D39">
        <f>O26</f>
        <v>1.19305503110847</v>
      </c>
      <c r="E39">
        <f>Q26</f>
        <v>1.8481171305175299</v>
      </c>
    </row>
    <row r="40" spans="1:5">
      <c r="B40" t="s">
        <v>12</v>
      </c>
      <c r="C40">
        <f>N26</f>
        <v>7.1939825001732904</v>
      </c>
      <c r="D40">
        <f>P26</f>
        <v>6.94477579152099</v>
      </c>
      <c r="E40">
        <f>R26</f>
        <v>2.6907288575708699</v>
      </c>
    </row>
    <row r="41" spans="1:5">
      <c r="A41" t="s">
        <v>20</v>
      </c>
      <c r="B41" t="s">
        <v>11</v>
      </c>
      <c r="C41">
        <f>M27</f>
        <v>-0.73542061199688302</v>
      </c>
      <c r="D41">
        <f>O27</f>
        <v>-0.63384027923829001</v>
      </c>
      <c r="E41">
        <f>Q27</f>
        <v>-0.66638173853486504</v>
      </c>
    </row>
    <row r="42" spans="1:5">
      <c r="B42" t="s">
        <v>12</v>
      </c>
      <c r="C42">
        <f>N27</f>
        <v>-4.8826822519842201</v>
      </c>
      <c r="D42">
        <f>P27</f>
        <v>-4.1471986269097902</v>
      </c>
      <c r="E42">
        <f>R27</f>
        <v>2.4727449873696399</v>
      </c>
    </row>
    <row r="43" spans="1:5">
      <c r="A43" t="s">
        <v>16</v>
      </c>
      <c r="B43" t="s">
        <v>11</v>
      </c>
      <c r="C43">
        <f>M28</f>
        <v>55.5778778533112</v>
      </c>
      <c r="D43">
        <f>O28</f>
        <v>48.3398170912537</v>
      </c>
      <c r="E43">
        <f>Q28</f>
        <v>63.132371098380801</v>
      </c>
    </row>
    <row r="44" spans="1:5">
      <c r="B44" t="s">
        <v>12</v>
      </c>
      <c r="C44">
        <f>N28</f>
        <v>297.88790576394501</v>
      </c>
      <c r="D44">
        <f>P28</f>
        <v>281.54727555797598</v>
      </c>
      <c r="E44">
        <f>R28</f>
        <v>-190.834117749158</v>
      </c>
    </row>
    <row r="45" spans="1:5">
      <c r="A45" t="s">
        <v>24</v>
      </c>
      <c r="B45" t="s">
        <v>11</v>
      </c>
      <c r="C45">
        <v>-32.06</v>
      </c>
      <c r="D45">
        <v>-62.78</v>
      </c>
      <c r="E45">
        <v>-16.46</v>
      </c>
    </row>
    <row r="46" spans="1:5">
      <c r="B46" t="s">
        <v>12</v>
      </c>
      <c r="C46">
        <v>-683.3</v>
      </c>
      <c r="D46">
        <v>-499.52</v>
      </c>
      <c r="E46">
        <v>518.82000000000005</v>
      </c>
    </row>
    <row r="47" spans="1:5">
      <c r="A47" t="s">
        <v>27</v>
      </c>
      <c r="B47" t="s">
        <v>29</v>
      </c>
      <c r="C47">
        <v>0.17</v>
      </c>
      <c r="D47">
        <v>-0.04</v>
      </c>
      <c r="E47">
        <v>0.19</v>
      </c>
    </row>
    <row r="48" spans="1:5">
      <c r="B48" t="s">
        <v>28</v>
      </c>
      <c r="C48">
        <v>0.11</v>
      </c>
      <c r="D48">
        <v>0.12</v>
      </c>
      <c r="E48">
        <v>0.1</v>
      </c>
    </row>
    <row r="49" spans="1:4">
      <c r="A49" t="s">
        <v>54</v>
      </c>
      <c r="B49" t="s">
        <v>11</v>
      </c>
      <c r="D49">
        <v>-11.72</v>
      </c>
    </row>
    <row r="50" spans="1:4">
      <c r="B50" t="s">
        <v>12</v>
      </c>
      <c r="D50">
        <v>-23.02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C5" sqref="C5"/>
    </sheetView>
  </sheetViews>
  <sheetFormatPr defaultRowHeight="14.25"/>
  <cols>
    <col min="12" max="18" width="0" hidden="1" customWidth="1"/>
  </cols>
  <sheetData>
    <row r="1" spans="1:18">
      <c r="A1" s="1" t="s">
        <v>0</v>
      </c>
      <c r="B1" s="6">
        <v>3</v>
      </c>
    </row>
    <row r="2" spans="1:18">
      <c r="A2" s="1"/>
      <c r="B2" s="13" t="s">
        <v>50</v>
      </c>
      <c r="C2" s="6" t="s">
        <v>51</v>
      </c>
    </row>
    <row r="3" spans="1:18">
      <c r="B3" t="s">
        <v>6</v>
      </c>
      <c r="C3" s="6">
        <v>9</v>
      </c>
      <c r="D3" t="s">
        <v>48</v>
      </c>
    </row>
    <row r="4" spans="1:18">
      <c r="B4" t="s">
        <v>5</v>
      </c>
      <c r="C4" s="6">
        <v>170.69</v>
      </c>
      <c r="D4" t="s">
        <v>49</v>
      </c>
    </row>
    <row r="5" spans="1:18">
      <c r="B5" t="s">
        <v>4</v>
      </c>
      <c r="C5" s="5"/>
      <c r="D5" t="s">
        <v>1</v>
      </c>
      <c r="F5" s="6">
        <v>2.4</v>
      </c>
      <c r="G5" t="s">
        <v>3</v>
      </c>
      <c r="H5" t="s">
        <v>2</v>
      </c>
      <c r="J5" s="6">
        <v>2.2400000000000002</v>
      </c>
      <c r="K5" t="s">
        <v>3</v>
      </c>
    </row>
    <row r="7" spans="1:18">
      <c r="A7" t="s">
        <v>13</v>
      </c>
      <c r="C7" t="s">
        <v>9</v>
      </c>
      <c r="E7" t="s">
        <v>10</v>
      </c>
    </row>
    <row r="8" spans="1:18">
      <c r="C8" s="5" t="s">
        <v>7</v>
      </c>
      <c r="D8" s="5" t="s">
        <v>8</v>
      </c>
      <c r="E8" s="5" t="s">
        <v>7</v>
      </c>
      <c r="F8" s="5"/>
    </row>
    <row r="9" spans="1:18" s="4" customFormat="1">
      <c r="A9" s="4" t="s">
        <v>14</v>
      </c>
    </row>
    <row r="10" spans="1:18">
      <c r="A10" t="s">
        <v>15</v>
      </c>
      <c r="B10" t="s">
        <v>11</v>
      </c>
      <c r="C10" s="3">
        <v>45.134003689865402</v>
      </c>
      <c r="D10">
        <v>40.25</v>
      </c>
      <c r="E10">
        <v>47.71</v>
      </c>
    </row>
    <row r="11" spans="1:18">
      <c r="B11" t="s">
        <v>12</v>
      </c>
      <c r="C11">
        <v>133.06803988465899</v>
      </c>
      <c r="D11">
        <v>118.67</v>
      </c>
      <c r="E11">
        <v>96.92</v>
      </c>
    </row>
    <row r="12" spans="1:18">
      <c r="A12" t="s">
        <v>16</v>
      </c>
      <c r="B12" t="s">
        <v>11</v>
      </c>
      <c r="C12">
        <v>-135.692374520295</v>
      </c>
      <c r="D12">
        <v>-87.98</v>
      </c>
      <c r="E12">
        <v>-143.69</v>
      </c>
      <c r="M12" t="s">
        <v>32</v>
      </c>
      <c r="O12" t="s">
        <v>33</v>
      </c>
    </row>
    <row r="13" spans="1:18">
      <c r="B13" t="s">
        <v>12</v>
      </c>
      <c r="C13">
        <v>-254.65051957358699</v>
      </c>
      <c r="D13">
        <v>-182.01</v>
      </c>
      <c r="E13">
        <v>-237.61</v>
      </c>
      <c r="M13" s="4" t="s">
        <v>30</v>
      </c>
      <c r="N13" s="4" t="s">
        <v>31</v>
      </c>
      <c r="O13" s="4"/>
      <c r="P13" s="4"/>
    </row>
    <row r="14" spans="1:18">
      <c r="A14" t="s">
        <v>17</v>
      </c>
      <c r="B14" t="s">
        <v>11</v>
      </c>
      <c r="C14">
        <v>-3.1521197391219902</v>
      </c>
      <c r="D14">
        <v>1.04</v>
      </c>
      <c r="E14">
        <v>1.2</v>
      </c>
      <c r="L14" s="5" t="s">
        <v>42</v>
      </c>
      <c r="M14" s="5">
        <v>1.06657061703589</v>
      </c>
      <c r="N14" s="5">
        <v>3.3468402952485401</v>
      </c>
      <c r="O14" s="5">
        <v>0.60652824565685703</v>
      </c>
      <c r="P14" s="5">
        <v>2.6647864543364399</v>
      </c>
      <c r="Q14">
        <v>1.1832613092941699</v>
      </c>
      <c r="R14">
        <v>2.0313129967362702</v>
      </c>
    </row>
    <row r="15" spans="1:18">
      <c r="B15" t="s">
        <v>12</v>
      </c>
      <c r="C15">
        <v>-157.20716503612201</v>
      </c>
      <c r="D15">
        <v>-122.12</v>
      </c>
      <c r="E15">
        <v>42.15</v>
      </c>
      <c r="L15" s="5" t="s">
        <v>43</v>
      </c>
      <c r="M15" s="5">
        <v>3.3134505810836497E-2</v>
      </c>
      <c r="N15" s="5">
        <v>5.2297544552213502</v>
      </c>
      <c r="O15" s="5">
        <v>1.8427831765574301E-2</v>
      </c>
      <c r="P15" s="5">
        <v>0.14978872218009201</v>
      </c>
      <c r="Q15">
        <v>1.6025884698229E-2</v>
      </c>
      <c r="R15">
        <v>7.7686132230948196E-2</v>
      </c>
    </row>
    <row r="16" spans="1:18">
      <c r="A16" t="s">
        <v>18</v>
      </c>
      <c r="B16" t="s">
        <v>11</v>
      </c>
      <c r="C16">
        <v>9.0000869462560296</v>
      </c>
      <c r="D16">
        <f>O14+O20</f>
        <v>6.2079799513387464</v>
      </c>
      <c r="E16">
        <f>Q14+Q20</f>
        <v>8.9191272496938403</v>
      </c>
      <c r="L16" s="5" t="s">
        <v>44</v>
      </c>
      <c r="M16" s="5">
        <v>-1.63129797524125</v>
      </c>
      <c r="N16" s="5">
        <v>-4.5883354999250798</v>
      </c>
      <c r="O16" s="5">
        <v>-0.57034066164505004</v>
      </c>
      <c r="P16" s="5">
        <v>-3.9203981108186201</v>
      </c>
      <c r="Q16">
        <v>-1.53317239599541</v>
      </c>
      <c r="R16">
        <v>-3.1223232878627298</v>
      </c>
    </row>
    <row r="17" spans="1:18">
      <c r="B17" t="s">
        <v>12</v>
      </c>
      <c r="C17">
        <v>22.403531709404799</v>
      </c>
      <c r="D17">
        <f>P14+P20</f>
        <v>15.88160406890364</v>
      </c>
      <c r="E17">
        <f>R14+R20</f>
        <v>14.29141422269487</v>
      </c>
      <c r="L17" s="5" t="s">
        <v>45</v>
      </c>
      <c r="M17" s="5">
        <v>10.647692120280199</v>
      </c>
      <c r="N17" s="5">
        <v>39.848169056955001</v>
      </c>
      <c r="O17" s="5">
        <v>8.4535955072630102</v>
      </c>
      <c r="P17" s="5">
        <v>28.381769471963398</v>
      </c>
      <c r="Q17">
        <v>14.4297440848867</v>
      </c>
      <c r="R17">
        <v>39.848169056955001</v>
      </c>
    </row>
    <row r="18" spans="1:18">
      <c r="A18" t="s">
        <v>19</v>
      </c>
      <c r="B18" t="s">
        <v>11</v>
      </c>
      <c r="C18">
        <v>0.34199555832614797</v>
      </c>
      <c r="D18">
        <v>0.25</v>
      </c>
      <c r="E18">
        <v>0.33</v>
      </c>
      <c r="L18" s="5" t="s">
        <v>46</v>
      </c>
      <c r="M18">
        <v>-179.40182007235401</v>
      </c>
      <c r="N18">
        <v>-437.19960520628803</v>
      </c>
      <c r="O18">
        <v>-116.828588750671</v>
      </c>
      <c r="P18">
        <v>-279.28427721463203</v>
      </c>
      <c r="Q18">
        <v>-150.633811924236</v>
      </c>
      <c r="R18">
        <v>-269.39111609309498</v>
      </c>
    </row>
    <row r="19" spans="1:18">
      <c r="B19" t="s">
        <v>12</v>
      </c>
      <c r="C19">
        <v>2.7801506063585699</v>
      </c>
      <c r="D19">
        <v>0.94</v>
      </c>
      <c r="E19">
        <v>0.83</v>
      </c>
      <c r="L19" s="5" t="s">
        <v>47</v>
      </c>
      <c r="M19">
        <v>23.754799342945201</v>
      </c>
      <c r="N19">
        <v>65.855746320137996</v>
      </c>
      <c r="O19">
        <v>13.1052532159263</v>
      </c>
      <c r="P19">
        <v>75.978049853532895</v>
      </c>
      <c r="Q19">
        <v>27.8641758057157</v>
      </c>
      <c r="R19">
        <v>64.218597636849694</v>
      </c>
    </row>
    <row r="20" spans="1:18">
      <c r="A20" t="s">
        <v>20</v>
      </c>
      <c r="B20" t="s">
        <v>11</v>
      </c>
      <c r="C20">
        <v>7.33492802393961</v>
      </c>
      <c r="D20">
        <v>5.43</v>
      </c>
      <c r="E20">
        <v>6.7</v>
      </c>
      <c r="L20" t="s">
        <v>18</v>
      </c>
      <c r="M20">
        <v>7.9335163292201996</v>
      </c>
      <c r="N20">
        <v>19.056691414156202</v>
      </c>
      <c r="O20">
        <v>5.6014517056818898</v>
      </c>
      <c r="P20">
        <v>13.2168176145672</v>
      </c>
      <c r="Q20">
        <v>7.7358659403996697</v>
      </c>
      <c r="R20">
        <v>12.2601012259586</v>
      </c>
    </row>
    <row r="21" spans="1:18">
      <c r="B21" t="s">
        <v>12</v>
      </c>
      <c r="C21">
        <v>23.145242658779601</v>
      </c>
      <c r="D21">
        <v>15.43</v>
      </c>
      <c r="E21">
        <v>12.98</v>
      </c>
      <c r="L21" t="s">
        <v>19</v>
      </c>
      <c r="M21">
        <v>0.617591041438454</v>
      </c>
      <c r="N21">
        <v>2.29876560687158</v>
      </c>
      <c r="O21">
        <v>0.451812460146853</v>
      </c>
      <c r="P21">
        <v>1.7688241155478099</v>
      </c>
      <c r="Q21">
        <v>0.53337275273793705</v>
      </c>
      <c r="R21">
        <v>1.01827950752388</v>
      </c>
    </row>
    <row r="22" spans="1:18" s="4" customFormat="1">
      <c r="A22" s="4" t="s">
        <v>25</v>
      </c>
      <c r="C22" s="4">
        <v>0</v>
      </c>
      <c r="L22" s="4" t="s">
        <v>20</v>
      </c>
      <c r="M22" s="4">
        <v>8.9662259991808408</v>
      </c>
      <c r="N22" s="4">
        <v>25.603714285409101</v>
      </c>
      <c r="O22" s="4">
        <v>6.0043607178419496</v>
      </c>
      <c r="P22" s="4">
        <v>17.985569506780099</v>
      </c>
      <c r="Q22" s="4">
        <v>8.2324024353338103</v>
      </c>
      <c r="R22" s="4">
        <v>13.757218506474899</v>
      </c>
    </row>
    <row r="23" spans="1:18">
      <c r="A23" t="s">
        <v>16</v>
      </c>
      <c r="B23" t="s">
        <v>11</v>
      </c>
      <c r="C23">
        <v>-74.034840201064497</v>
      </c>
      <c r="D23">
        <f>O29</f>
        <v>-82.011255618371607</v>
      </c>
      <c r="E23">
        <f>Q29</f>
        <v>-66.566268075865807</v>
      </c>
      <c r="L23" t="s">
        <v>34</v>
      </c>
      <c r="M23">
        <v>0.23254058210659001</v>
      </c>
      <c r="N23">
        <v>3.1718856660082899</v>
      </c>
      <c r="O23">
        <v>0.180584708327617</v>
      </c>
      <c r="P23">
        <v>2.8333025401276601</v>
      </c>
      <c r="Q23">
        <v>0.33365140805125199</v>
      </c>
      <c r="R23">
        <v>2.2165407873329399</v>
      </c>
    </row>
    <row r="24" spans="1:18">
      <c r="B24" t="s">
        <v>12</v>
      </c>
      <c r="C24">
        <v>-246.27175333439899</v>
      </c>
      <c r="D24">
        <f>P29</f>
        <v>-206.08202326577199</v>
      </c>
      <c r="E24">
        <f>R29</f>
        <v>-121.15460609608699</v>
      </c>
      <c r="L24" t="s">
        <v>35</v>
      </c>
      <c r="M24">
        <v>-0.178182275808727</v>
      </c>
      <c r="N24">
        <v>-1.4941266152793999</v>
      </c>
      <c r="O24">
        <v>-0.37932443656498399</v>
      </c>
      <c r="P24">
        <v>-1.2182437067093901</v>
      </c>
      <c r="Q24">
        <v>-0.121133807382168</v>
      </c>
      <c r="R24">
        <v>-0.63470664451437397</v>
      </c>
    </row>
    <row r="25" spans="1:18">
      <c r="A25" t="s">
        <v>19</v>
      </c>
      <c r="B25" t="s">
        <v>11</v>
      </c>
      <c r="C25">
        <v>8.2222449353882399E-2</v>
      </c>
      <c r="D25">
        <f>O30</f>
        <v>0</v>
      </c>
      <c r="E25">
        <f>Q30</f>
        <v>3.78876774980254E-2</v>
      </c>
      <c r="L25" t="s">
        <v>36</v>
      </c>
      <c r="M25">
        <v>23.889836191106799</v>
      </c>
      <c r="N25">
        <v>217.44158319268999</v>
      </c>
      <c r="O25">
        <v>17.513833377159202</v>
      </c>
      <c r="P25">
        <v>181.67728548960699</v>
      </c>
      <c r="Q25">
        <v>39.4322465015481</v>
      </c>
      <c r="R25">
        <v>157.601531567009</v>
      </c>
    </row>
    <row r="26" spans="1:18">
      <c r="B26" t="s">
        <v>12</v>
      </c>
      <c r="C26">
        <v>0.80364447059595601</v>
      </c>
      <c r="D26">
        <f>P30</f>
        <v>0</v>
      </c>
      <c r="E26">
        <f>R30</f>
        <v>0.180908049743116</v>
      </c>
      <c r="L26" t="s">
        <v>37</v>
      </c>
      <c r="M26">
        <v>2.1040579488881099</v>
      </c>
      <c r="N26">
        <v>13.999287482361099</v>
      </c>
      <c r="O26">
        <v>1.7034280538231801</v>
      </c>
      <c r="P26">
        <v>12.260185423411</v>
      </c>
      <c r="Q26">
        <v>1.6429128608196599</v>
      </c>
      <c r="R26">
        <v>9.0313088788694902</v>
      </c>
    </row>
    <row r="27" spans="1:18">
      <c r="A27" t="s">
        <v>26</v>
      </c>
      <c r="B27" t="s">
        <v>11</v>
      </c>
      <c r="C27">
        <v>100.90675217242899</v>
      </c>
      <c r="D27">
        <v>107.94</v>
      </c>
      <c r="E27">
        <v>98.8</v>
      </c>
      <c r="L27" t="s">
        <v>38</v>
      </c>
      <c r="M27">
        <v>-0.92787550151471099</v>
      </c>
      <c r="N27">
        <v>-6.8066532996223001</v>
      </c>
      <c r="O27">
        <v>-0.77014046640920497</v>
      </c>
      <c r="P27">
        <v>-5.56050318617012</v>
      </c>
      <c r="Q27">
        <v>-0.67921353602691203</v>
      </c>
      <c r="R27">
        <v>-4.3425975333247901</v>
      </c>
    </row>
    <row r="28" spans="1:18">
      <c r="B28" t="s">
        <v>12</v>
      </c>
      <c r="C28">
        <v>249.414821517777</v>
      </c>
      <c r="D28">
        <v>208.14</v>
      </c>
      <c r="E28">
        <v>160.43</v>
      </c>
      <c r="L28" t="s">
        <v>39</v>
      </c>
      <c r="M28">
        <v>68.241925677937104</v>
      </c>
      <c r="N28">
        <v>304.57573421133401</v>
      </c>
      <c r="O28">
        <v>70.469554887564598</v>
      </c>
      <c r="P28">
        <v>311.51366276861302</v>
      </c>
      <c r="Q28">
        <v>65.656725483882397</v>
      </c>
      <c r="R28">
        <v>207.83611572133199</v>
      </c>
    </row>
    <row r="29" spans="1:18" s="4" customFormat="1">
      <c r="A29" s="4" t="s">
        <v>21</v>
      </c>
      <c r="C29" s="4">
        <v>0</v>
      </c>
      <c r="L29" s="4" t="s">
        <v>40</v>
      </c>
      <c r="M29" s="4">
        <v>-74.034840201064497</v>
      </c>
      <c r="N29" s="4">
        <v>-246.27175333439899</v>
      </c>
      <c r="O29" s="4">
        <v>-82.011255618371607</v>
      </c>
      <c r="P29" s="4">
        <v>-206.08202326577199</v>
      </c>
      <c r="Q29" s="4">
        <v>-66.566268075865807</v>
      </c>
      <c r="R29" s="4">
        <v>-121.15460609608699</v>
      </c>
    </row>
    <row r="30" spans="1:18">
      <c r="A30" t="s">
        <v>18</v>
      </c>
      <c r="B30" t="s">
        <v>11</v>
      </c>
      <c r="C30">
        <v>0.23254058210659001</v>
      </c>
      <c r="D30">
        <f>O23</f>
        <v>0.180584708327617</v>
      </c>
      <c r="E30">
        <f>Q23</f>
        <v>0.33365140805125199</v>
      </c>
      <c r="L30" t="s">
        <v>41</v>
      </c>
      <c r="M30">
        <v>8.2222449353882399E-2</v>
      </c>
      <c r="N30">
        <v>0.80364447059595601</v>
      </c>
      <c r="O30">
        <v>0</v>
      </c>
      <c r="P30">
        <v>0</v>
      </c>
      <c r="Q30">
        <v>3.78876774980254E-2</v>
      </c>
      <c r="R30">
        <v>0.180908049743116</v>
      </c>
    </row>
    <row r="31" spans="1:18">
      <c r="B31" t="s">
        <v>12</v>
      </c>
      <c r="C31">
        <v>3.1718856660082899</v>
      </c>
      <c r="D31">
        <f>P23</f>
        <v>2.8333025401276601</v>
      </c>
      <c r="E31">
        <f>R23</f>
        <v>2.2165407873329399</v>
      </c>
    </row>
    <row r="32" spans="1:18">
      <c r="A32" t="s">
        <v>20</v>
      </c>
      <c r="B32" t="s">
        <v>11</v>
      </c>
      <c r="C32">
        <v>-0.178182275808727</v>
      </c>
      <c r="D32">
        <f>O24</f>
        <v>-0.37932443656498399</v>
      </c>
      <c r="E32">
        <f>Q24</f>
        <v>-0.121133807382168</v>
      </c>
    </row>
    <row r="33" spans="1:5">
      <c r="B33" t="s">
        <v>12</v>
      </c>
      <c r="C33">
        <v>-1.4941266152793999</v>
      </c>
      <c r="D33">
        <f>P24</f>
        <v>-1.2182437067093901</v>
      </c>
      <c r="E33">
        <f>R24</f>
        <v>-0.63470664451437397</v>
      </c>
    </row>
    <row r="34" spans="1:5">
      <c r="A34" t="s">
        <v>16</v>
      </c>
      <c r="B34" t="s">
        <v>11</v>
      </c>
      <c r="C34">
        <v>23.889836191106799</v>
      </c>
      <c r="D34">
        <f>O25</f>
        <v>17.513833377159202</v>
      </c>
      <c r="E34">
        <f>Q25</f>
        <v>39.4322465015481</v>
      </c>
    </row>
    <row r="35" spans="1:5">
      <c r="B35" t="s">
        <v>12</v>
      </c>
      <c r="C35">
        <v>217.44158319268999</v>
      </c>
      <c r="D35">
        <f>P25</f>
        <v>181.67728548960699</v>
      </c>
      <c r="E35">
        <f>R25</f>
        <v>157.601531567009</v>
      </c>
    </row>
    <row r="36" spans="1:5">
      <c r="A36" t="s">
        <v>22</v>
      </c>
      <c r="B36" t="s">
        <v>11</v>
      </c>
      <c r="C36">
        <v>-13.796445899029001</v>
      </c>
      <c r="D36">
        <v>-82.43</v>
      </c>
      <c r="E36">
        <v>24.82</v>
      </c>
    </row>
    <row r="37" spans="1:5">
      <c r="B37" t="s">
        <v>12</v>
      </c>
      <c r="C37">
        <v>-214.08250202063499</v>
      </c>
      <c r="D37">
        <v>-226.46</v>
      </c>
      <c r="E37">
        <v>163.19999999999999</v>
      </c>
    </row>
    <row r="38" spans="1:5" s="4" customFormat="1">
      <c r="A38" s="4" t="s">
        <v>23</v>
      </c>
      <c r="C38" s="4">
        <v>0</v>
      </c>
    </row>
    <row r="39" spans="1:5">
      <c r="A39" t="s">
        <v>18</v>
      </c>
      <c r="B39" t="s">
        <v>11</v>
      </c>
      <c r="C39">
        <v>2.1040579488881099</v>
      </c>
      <c r="D39">
        <f>O26</f>
        <v>1.7034280538231801</v>
      </c>
      <c r="E39">
        <f>Q26</f>
        <v>1.6429128608196599</v>
      </c>
    </row>
    <row r="40" spans="1:5">
      <c r="B40" t="s">
        <v>12</v>
      </c>
      <c r="C40">
        <v>13.999287482361099</v>
      </c>
      <c r="D40">
        <f>P26</f>
        <v>12.260185423411</v>
      </c>
      <c r="E40">
        <f>R26</f>
        <v>9.0313088788694902</v>
      </c>
    </row>
    <row r="41" spans="1:5">
      <c r="A41" t="s">
        <v>20</v>
      </c>
      <c r="B41" t="s">
        <v>11</v>
      </c>
      <c r="C41">
        <v>-0.92787550151471099</v>
      </c>
      <c r="D41">
        <f>O27</f>
        <v>-0.77014046640920497</v>
      </c>
      <c r="E41">
        <f>Q27</f>
        <v>-0.67921353602691203</v>
      </c>
    </row>
    <row r="42" spans="1:5">
      <c r="B42" t="s">
        <v>12</v>
      </c>
      <c r="C42">
        <v>-6.8066532996223001</v>
      </c>
      <c r="D42">
        <f>P27</f>
        <v>-5.56050318617012</v>
      </c>
      <c r="E42">
        <f>R27</f>
        <v>-4.3425975333247901</v>
      </c>
    </row>
    <row r="43" spans="1:5">
      <c r="A43" t="s">
        <v>16</v>
      </c>
      <c r="B43" t="s">
        <v>11</v>
      </c>
      <c r="C43">
        <v>68.241925677937104</v>
      </c>
      <c r="D43">
        <f>O28</f>
        <v>70.469554887564598</v>
      </c>
      <c r="E43">
        <f>Q28</f>
        <v>65.656725483882397</v>
      </c>
    </row>
    <row r="44" spans="1:5">
      <c r="B44" t="s">
        <v>12</v>
      </c>
      <c r="C44">
        <v>304.57573421133401</v>
      </c>
      <c r="D44">
        <f>P28</f>
        <v>311.51366276861302</v>
      </c>
      <c r="E44">
        <f>R28</f>
        <v>207.83611572133199</v>
      </c>
    </row>
    <row r="45" spans="1:5">
      <c r="A45" t="s">
        <v>24</v>
      </c>
      <c r="B45" t="s">
        <v>11</v>
      </c>
      <c r="C45">
        <v>-72.008425066533704</v>
      </c>
      <c r="D45">
        <v>-48.63</v>
      </c>
      <c r="E45">
        <v>-30.57</v>
      </c>
    </row>
    <row r="46" spans="1:5">
      <c r="B46" t="s">
        <v>12</v>
      </c>
      <c r="C46">
        <v>-814.27373773133104</v>
      </c>
      <c r="D46">
        <v>-579.86</v>
      </c>
      <c r="E46">
        <v>-504.95</v>
      </c>
    </row>
    <row r="47" spans="1:5">
      <c r="A47" t="s">
        <v>27</v>
      </c>
      <c r="B47" t="s">
        <v>29</v>
      </c>
      <c r="C47">
        <v>0.19270771404322001</v>
      </c>
      <c r="D47">
        <v>0.13</v>
      </c>
      <c r="E47">
        <v>0.18</v>
      </c>
    </row>
    <row r="48" spans="1:5">
      <c r="B48" t="s">
        <v>28</v>
      </c>
      <c r="C48">
        <v>0.11300457202445401</v>
      </c>
      <c r="D48">
        <v>0.11</v>
      </c>
      <c r="E48">
        <v>0.1</v>
      </c>
    </row>
    <row r="49" spans="1:4">
      <c r="A49" t="s">
        <v>54</v>
      </c>
      <c r="B49" t="s">
        <v>11</v>
      </c>
      <c r="C49" s="21">
        <v>-7.4034840201064801E-10</v>
      </c>
      <c r="D49">
        <v>-6.4</v>
      </c>
    </row>
    <row r="50" spans="1:4">
      <c r="B50" t="s">
        <v>12</v>
      </c>
      <c r="C50" s="21">
        <v>-2.46271753334399E-9</v>
      </c>
      <c r="D50">
        <v>-16.100000000000001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C25" sqref="C25"/>
    </sheetView>
  </sheetViews>
  <sheetFormatPr defaultRowHeight="14.25"/>
  <sheetData>
    <row r="1" spans="1:18">
      <c r="A1" s="1" t="s">
        <v>0</v>
      </c>
      <c r="B1" s="6">
        <v>5</v>
      </c>
    </row>
    <row r="2" spans="1:18">
      <c r="A2" s="1"/>
      <c r="B2" s="13" t="s">
        <v>50</v>
      </c>
      <c r="C2" s="6" t="s">
        <v>51</v>
      </c>
    </row>
    <row r="3" spans="1:18">
      <c r="B3" t="s">
        <v>6</v>
      </c>
      <c r="C3" s="6">
        <v>5</v>
      </c>
      <c r="D3" t="s">
        <v>48</v>
      </c>
    </row>
    <row r="4" spans="1:18">
      <c r="B4" t="s">
        <v>5</v>
      </c>
      <c r="C4" s="6">
        <v>137.34</v>
      </c>
      <c r="D4" t="s">
        <v>49</v>
      </c>
    </row>
    <row r="5" spans="1:18">
      <c r="B5" t="s">
        <v>4</v>
      </c>
      <c r="C5" s="16"/>
      <c r="D5" t="s">
        <v>1</v>
      </c>
      <c r="F5" s="6">
        <v>1.18</v>
      </c>
      <c r="G5" t="s">
        <v>3</v>
      </c>
      <c r="H5" t="s">
        <v>2</v>
      </c>
      <c r="J5" s="6">
        <v>2.37</v>
      </c>
      <c r="K5" t="s">
        <v>3</v>
      </c>
    </row>
    <row r="7" spans="1:18">
      <c r="A7" t="s">
        <v>13</v>
      </c>
      <c r="C7" t="s">
        <v>9</v>
      </c>
      <c r="K7" s="27"/>
      <c r="L7" s="27"/>
      <c r="M7" s="27"/>
      <c r="N7" s="27"/>
      <c r="O7" s="27"/>
      <c r="P7" s="27"/>
      <c r="Q7" s="27"/>
      <c r="R7" s="27"/>
    </row>
    <row r="8" spans="1:18">
      <c r="C8" s="5" t="s">
        <v>7</v>
      </c>
      <c r="D8" s="5" t="s">
        <v>8</v>
      </c>
      <c r="E8" s="5"/>
      <c r="F8" s="5"/>
      <c r="K8" s="27"/>
      <c r="L8" s="27"/>
      <c r="M8" s="27"/>
      <c r="N8" s="27"/>
      <c r="O8" s="27"/>
      <c r="P8" s="27"/>
      <c r="Q8" s="27"/>
      <c r="R8" s="27"/>
    </row>
    <row r="9" spans="1:18" s="4" customFormat="1">
      <c r="A9" s="4" t="s">
        <v>14</v>
      </c>
      <c r="K9" s="28"/>
      <c r="L9" s="28"/>
      <c r="M9" s="28"/>
      <c r="N9" s="28"/>
      <c r="O9" s="28"/>
      <c r="P9" s="28"/>
      <c r="Q9" s="28"/>
      <c r="R9" s="28"/>
    </row>
    <row r="10" spans="1:18">
      <c r="A10" t="s">
        <v>15</v>
      </c>
      <c r="B10" t="s">
        <v>11</v>
      </c>
      <c r="C10" s="3">
        <v>13.58</v>
      </c>
      <c r="D10">
        <v>13.61</v>
      </c>
      <c r="K10" s="27"/>
      <c r="L10" s="27"/>
      <c r="M10" s="27"/>
      <c r="N10" s="27"/>
      <c r="O10" s="27"/>
      <c r="P10" s="27"/>
      <c r="Q10" s="27"/>
      <c r="R10" s="27"/>
    </row>
    <row r="11" spans="1:18">
      <c r="B11" t="s">
        <v>12</v>
      </c>
      <c r="C11">
        <v>66.73</v>
      </c>
      <c r="D11">
        <v>-92.37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t="s">
        <v>16</v>
      </c>
      <c r="B12" t="s">
        <v>11</v>
      </c>
      <c r="C12">
        <v>-26.06</v>
      </c>
      <c r="D12">
        <v>8.66</v>
      </c>
      <c r="K12" s="27"/>
      <c r="L12" s="27"/>
      <c r="M12" s="27" t="s">
        <v>32</v>
      </c>
      <c r="N12" s="27"/>
      <c r="O12" s="27" t="s">
        <v>33</v>
      </c>
      <c r="P12" s="27"/>
      <c r="Q12" s="27"/>
      <c r="R12" s="27"/>
    </row>
    <row r="13" spans="1:18">
      <c r="B13" t="s">
        <v>12</v>
      </c>
      <c r="C13">
        <v>-126.54</v>
      </c>
      <c r="D13">
        <v>-103.58</v>
      </c>
      <c r="K13" s="27"/>
      <c r="L13" s="27"/>
      <c r="M13" s="28" t="s">
        <v>30</v>
      </c>
      <c r="N13" s="28" t="s">
        <v>31</v>
      </c>
      <c r="O13" s="28"/>
      <c r="P13" s="28"/>
      <c r="Q13" s="27"/>
      <c r="R13" s="27"/>
    </row>
    <row r="14" spans="1:18">
      <c r="A14" t="s">
        <v>17</v>
      </c>
      <c r="B14" t="s">
        <v>11</v>
      </c>
      <c r="C14">
        <v>-3.22</v>
      </c>
      <c r="D14">
        <v>6.2</v>
      </c>
      <c r="K14" s="27"/>
      <c r="L14" s="29" t="s">
        <v>42</v>
      </c>
      <c r="M14" s="29">
        <v>0.20775293010665799</v>
      </c>
      <c r="N14" s="29">
        <v>1.07626974648803</v>
      </c>
      <c r="O14" s="29">
        <v>-2.4688863973946401E-2</v>
      </c>
      <c r="P14" s="29">
        <v>0.73877264914715801</v>
      </c>
      <c r="Q14" s="27"/>
      <c r="R14" s="27"/>
    </row>
    <row r="15" spans="1:18">
      <c r="B15" t="s">
        <v>12</v>
      </c>
      <c r="C15">
        <v>-75.56</v>
      </c>
      <c r="D15">
        <v>76.61</v>
      </c>
      <c r="K15" s="27"/>
      <c r="L15" s="29" t="s">
        <v>43</v>
      </c>
      <c r="M15" s="29">
        <v>2.9568217017138899E-2</v>
      </c>
      <c r="N15" s="29">
        <v>8.6016631578399005E-2</v>
      </c>
      <c r="O15" s="29">
        <v>7.6534239324637801E-3</v>
      </c>
      <c r="P15" s="29">
        <v>0.77015566236037003</v>
      </c>
      <c r="Q15" s="27"/>
      <c r="R15" s="27"/>
    </row>
    <row r="16" spans="1:18">
      <c r="A16" t="s">
        <v>18</v>
      </c>
      <c r="B16" t="s">
        <v>11</v>
      </c>
      <c r="C16">
        <f>M14+M20</f>
        <v>1.8245540113199581</v>
      </c>
      <c r="D16">
        <f>O14+O20</f>
        <v>-0.9255024666293924</v>
      </c>
      <c r="K16" s="27"/>
      <c r="L16" s="29" t="s">
        <v>44</v>
      </c>
      <c r="M16" s="29">
        <v>-0.71893925505493295</v>
      </c>
      <c r="N16" s="29">
        <v>-2.9108653743688202</v>
      </c>
      <c r="O16" s="29">
        <v>-0.163184378995957</v>
      </c>
      <c r="P16" s="29">
        <v>-2.3209498751317001</v>
      </c>
      <c r="Q16" s="27"/>
      <c r="R16" s="27"/>
    </row>
    <row r="17" spans="1:18">
      <c r="B17" t="s">
        <v>12</v>
      </c>
      <c r="C17">
        <f>N14+N20</f>
        <v>7.8060235284652908</v>
      </c>
      <c r="D17">
        <f>P14+P20</f>
        <v>-2.9298112600575523</v>
      </c>
      <c r="K17" s="27"/>
      <c r="L17" s="29" t="s">
        <v>45</v>
      </c>
      <c r="M17" s="29">
        <v>6.4300369894712803</v>
      </c>
      <c r="N17" s="29">
        <v>-39.923787271048802</v>
      </c>
      <c r="O17" s="29">
        <v>9.0554141806719208</v>
      </c>
      <c r="P17" s="29">
        <v>-33.068993110138898</v>
      </c>
      <c r="Q17" s="27"/>
      <c r="R17" s="27"/>
    </row>
    <row r="18" spans="1:18">
      <c r="A18" t="s">
        <v>19</v>
      </c>
      <c r="B18" t="s">
        <v>11</v>
      </c>
      <c r="C18">
        <v>0.09</v>
      </c>
      <c r="D18">
        <v>-0.06</v>
      </c>
      <c r="K18" s="27"/>
      <c r="L18" s="29" t="s">
        <v>46</v>
      </c>
      <c r="M18" s="27">
        <v>-38.403407206929799</v>
      </c>
      <c r="N18" s="27">
        <v>-155.275148250207</v>
      </c>
      <c r="O18" s="27">
        <v>-1.32780919866002</v>
      </c>
      <c r="P18" s="27">
        <v>-104.673252947009</v>
      </c>
      <c r="Q18" s="27"/>
      <c r="R18" s="27"/>
    </row>
    <row r="19" spans="1:18">
      <c r="B19" t="s">
        <v>12</v>
      </c>
      <c r="C19">
        <v>0.36</v>
      </c>
      <c r="D19">
        <v>0.7</v>
      </c>
      <c r="K19" s="27"/>
      <c r="L19" s="29" t="s">
        <v>47</v>
      </c>
      <c r="M19" s="27">
        <v>-2.2687936618295899</v>
      </c>
      <c r="N19" s="27">
        <v>-51.669282212157697</v>
      </c>
      <c r="O19" s="27">
        <v>-4.7621436594139599</v>
      </c>
      <c r="P19" s="27">
        <v>50.272083513202801</v>
      </c>
      <c r="Q19" s="27"/>
      <c r="R19" s="27"/>
    </row>
    <row r="20" spans="1:18">
      <c r="A20" t="s">
        <v>20</v>
      </c>
      <c r="B20" t="s">
        <v>11</v>
      </c>
      <c r="C20">
        <v>0.46</v>
      </c>
      <c r="D20">
        <v>-1.45</v>
      </c>
      <c r="K20" s="27"/>
      <c r="L20" s="27" t="s">
        <v>18</v>
      </c>
      <c r="M20" s="27">
        <v>1.6168010812133</v>
      </c>
      <c r="N20" s="27">
        <v>6.7297537819772604</v>
      </c>
      <c r="O20" s="27">
        <v>-0.90081360265544597</v>
      </c>
      <c r="P20" s="27">
        <v>-3.6685839092047101</v>
      </c>
      <c r="Q20" s="27"/>
      <c r="R20" s="27"/>
    </row>
    <row r="21" spans="1:18">
      <c r="B21" t="s">
        <v>12</v>
      </c>
      <c r="C21">
        <v>8.08</v>
      </c>
      <c r="D21">
        <v>-5.14</v>
      </c>
      <c r="K21" s="27"/>
      <c r="L21" s="27" t="s">
        <v>19</v>
      </c>
      <c r="M21" s="27">
        <v>0.14433159476588101</v>
      </c>
      <c r="N21" s="27">
        <v>0.66335816889018795</v>
      </c>
      <c r="O21" s="27">
        <v>-7.8995434312841395E-2</v>
      </c>
      <c r="P21" s="27">
        <v>0.53503032965642705</v>
      </c>
      <c r="Q21" s="27"/>
      <c r="R21" s="27"/>
    </row>
    <row r="22" spans="1:18" s="4" customFormat="1">
      <c r="A22" s="4" t="s">
        <v>25</v>
      </c>
      <c r="K22" s="28"/>
      <c r="L22" s="28" t="s">
        <v>20</v>
      </c>
      <c r="M22" s="28">
        <v>1.17479433939665</v>
      </c>
      <c r="N22" s="28">
        <v>8.7226974603062004</v>
      </c>
      <c r="O22" s="28">
        <v>-1.2913619113055801</v>
      </c>
      <c r="P22" s="28">
        <v>5.3781115364728098</v>
      </c>
      <c r="Q22" s="28"/>
      <c r="R22" s="28"/>
    </row>
    <row r="23" spans="1:18">
      <c r="A23" t="s">
        <v>16</v>
      </c>
      <c r="B23" t="s">
        <v>11</v>
      </c>
      <c r="C23">
        <f>M29</f>
        <v>-25.539642811312401</v>
      </c>
      <c r="D23">
        <f>O29</f>
        <v>-35.843041921267101</v>
      </c>
      <c r="K23" s="27"/>
      <c r="L23" s="27" t="s">
        <v>34</v>
      </c>
      <c r="M23" s="27">
        <v>0.33230953763830401</v>
      </c>
      <c r="N23" s="27">
        <v>4.3186842199767499</v>
      </c>
      <c r="O23" s="27">
        <v>0.57606479756456497</v>
      </c>
      <c r="P23" s="27">
        <v>5.9210316634161302</v>
      </c>
      <c r="Q23" s="27"/>
      <c r="R23" s="27"/>
    </row>
    <row r="24" spans="1:18">
      <c r="B24" t="s">
        <v>12</v>
      </c>
      <c r="C24">
        <f>N29</f>
        <v>-117.582934048513</v>
      </c>
      <c r="D24">
        <f>P29</f>
        <v>-116.140752502251</v>
      </c>
      <c r="K24" s="27"/>
      <c r="L24" s="27" t="s">
        <v>35</v>
      </c>
      <c r="M24" s="27">
        <v>-0.26130203503471999</v>
      </c>
      <c r="N24" s="27">
        <v>-2.42492412038788</v>
      </c>
      <c r="O24" s="27">
        <v>-0.43882595553466403</v>
      </c>
      <c r="P24" s="27">
        <v>-4.0252292366253002</v>
      </c>
      <c r="Q24" s="27"/>
      <c r="R24" s="27"/>
    </row>
    <row r="25" spans="1:18">
      <c r="A25" t="s">
        <v>19</v>
      </c>
      <c r="B25" t="s">
        <v>11</v>
      </c>
      <c r="C25">
        <f>M30</f>
        <v>0.100240832204908</v>
      </c>
      <c r="D25">
        <f>O30</f>
        <v>0</v>
      </c>
      <c r="K25" s="27"/>
      <c r="L25" s="27" t="s">
        <v>36</v>
      </c>
      <c r="M25" s="27">
        <v>25.334374517201201</v>
      </c>
      <c r="N25" s="27">
        <v>316.01697229742302</v>
      </c>
      <c r="O25" s="27">
        <v>31.082327748222198</v>
      </c>
      <c r="P25" s="27">
        <v>449.00092401795899</v>
      </c>
      <c r="Q25" s="27"/>
      <c r="R25" s="27"/>
    </row>
    <row r="26" spans="1:18">
      <c r="B26" t="s">
        <v>12</v>
      </c>
      <c r="C26">
        <f>N30</f>
        <v>0.27691777648869198</v>
      </c>
      <c r="D26">
        <f>P30</f>
        <v>0</v>
      </c>
      <c r="K26" s="27"/>
      <c r="L26" s="27" t="s">
        <v>37</v>
      </c>
      <c r="M26" s="27">
        <v>0.38904076928873799</v>
      </c>
      <c r="N26" s="27">
        <v>4.9388468534828602</v>
      </c>
      <c r="O26" s="27">
        <v>0.29758366098292699</v>
      </c>
      <c r="P26" s="27">
        <v>5.5128733356725101</v>
      </c>
      <c r="Q26" s="27"/>
      <c r="R26" s="27"/>
    </row>
    <row r="27" spans="1:18">
      <c r="A27" t="s">
        <v>26</v>
      </c>
      <c r="B27" t="s">
        <v>11</v>
      </c>
      <c r="C27">
        <v>33.17</v>
      </c>
      <c r="D27">
        <v>49.92</v>
      </c>
      <c r="K27" s="27"/>
      <c r="L27" s="27" t="s">
        <v>38</v>
      </c>
      <c r="M27" s="27">
        <v>-0.42413681525777203</v>
      </c>
      <c r="N27" s="27">
        <v>-3.5150822794069598</v>
      </c>
      <c r="O27" s="27">
        <v>-0.31786740848438899</v>
      </c>
      <c r="P27" s="27">
        <v>-3.77489272405617</v>
      </c>
      <c r="Q27" s="27"/>
      <c r="R27" s="27"/>
    </row>
    <row r="28" spans="1:18">
      <c r="B28" t="s">
        <v>12</v>
      </c>
      <c r="C28">
        <v>124.48</v>
      </c>
      <c r="D28">
        <v>156.22</v>
      </c>
      <c r="K28" s="27"/>
      <c r="L28" s="27" t="s">
        <v>39</v>
      </c>
      <c r="M28" s="27">
        <v>33.513156355485101</v>
      </c>
      <c r="N28" s="27">
        <v>310.51981449129801</v>
      </c>
      <c r="O28" s="27">
        <v>26.034600181113301</v>
      </c>
      <c r="P28" s="27">
        <v>260.21463504426401</v>
      </c>
      <c r="Q28" s="27"/>
      <c r="R28" s="27"/>
    </row>
    <row r="29" spans="1:18" s="4" customFormat="1">
      <c r="A29" s="4" t="s">
        <v>21</v>
      </c>
      <c r="K29" s="28"/>
      <c r="L29" s="30" t="s">
        <v>40</v>
      </c>
      <c r="M29" s="30">
        <v>-25.539642811312401</v>
      </c>
      <c r="N29" s="30">
        <v>-117.582934048513</v>
      </c>
      <c r="O29" s="30">
        <v>-35.843041921267101</v>
      </c>
      <c r="P29" s="30">
        <v>-116.140752502251</v>
      </c>
      <c r="Q29" s="28"/>
      <c r="R29" s="28"/>
    </row>
    <row r="30" spans="1:18">
      <c r="A30" t="s">
        <v>18</v>
      </c>
      <c r="B30" t="s">
        <v>11</v>
      </c>
      <c r="C30">
        <f>M23</f>
        <v>0.33230953763830401</v>
      </c>
      <c r="D30">
        <f>O23</f>
        <v>0.57606479756456497</v>
      </c>
      <c r="K30" s="27"/>
      <c r="L30" s="27" t="s">
        <v>41</v>
      </c>
      <c r="M30" s="27">
        <v>0.100240832204908</v>
      </c>
      <c r="N30" s="27">
        <v>0.27691777648869198</v>
      </c>
      <c r="O30" s="27">
        <v>0</v>
      </c>
      <c r="P30" s="27">
        <v>0</v>
      </c>
      <c r="Q30" s="27"/>
      <c r="R30" s="27"/>
    </row>
    <row r="31" spans="1:18">
      <c r="B31" t="s">
        <v>12</v>
      </c>
      <c r="C31">
        <f>N23</f>
        <v>4.3186842199767499</v>
      </c>
      <c r="D31">
        <f>P23</f>
        <v>5.9210316634161302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t="s">
        <v>20</v>
      </c>
      <c r="B32" t="s">
        <v>11</v>
      </c>
      <c r="C32">
        <f>M24</f>
        <v>-0.26130203503471999</v>
      </c>
      <c r="D32">
        <f>O24</f>
        <v>-0.43882595553466403</v>
      </c>
      <c r="K32" s="27"/>
      <c r="L32" s="27"/>
      <c r="M32" s="27"/>
      <c r="N32" s="27"/>
      <c r="O32" s="27"/>
      <c r="P32" s="27"/>
      <c r="Q32" s="27"/>
      <c r="R32" s="27"/>
    </row>
    <row r="33" spans="1:4">
      <c r="B33" t="s">
        <v>12</v>
      </c>
      <c r="C33">
        <f>N24</f>
        <v>-2.42492412038788</v>
      </c>
      <c r="D33">
        <f>P24</f>
        <v>-4.0252292366253002</v>
      </c>
    </row>
    <row r="34" spans="1:4">
      <c r="A34" t="s">
        <v>16</v>
      </c>
      <c r="B34" t="s">
        <v>11</v>
      </c>
      <c r="C34">
        <f>M25</f>
        <v>25.334374517201201</v>
      </c>
      <c r="D34">
        <f>O25</f>
        <v>31.082327748222198</v>
      </c>
    </row>
    <row r="35" spans="1:4">
      <c r="B35" t="s">
        <v>12</v>
      </c>
      <c r="C35">
        <f>N25</f>
        <v>316.01697229742302</v>
      </c>
      <c r="D35">
        <f>P25</f>
        <v>449.00092401795899</v>
      </c>
    </row>
    <row r="36" spans="1:4">
      <c r="A36" t="s">
        <v>22</v>
      </c>
      <c r="B36" t="s">
        <v>11</v>
      </c>
      <c r="C36">
        <v>-30.48</v>
      </c>
      <c r="D36">
        <v>-61.52</v>
      </c>
    </row>
    <row r="37" spans="1:4">
      <c r="B37" t="s">
        <v>12</v>
      </c>
      <c r="C37">
        <v>-385.4</v>
      </c>
      <c r="D37">
        <v>-388.23</v>
      </c>
    </row>
    <row r="38" spans="1:4" s="4" customFormat="1">
      <c r="A38" s="4" t="s">
        <v>23</v>
      </c>
    </row>
    <row r="39" spans="1:4">
      <c r="A39" t="s">
        <v>18</v>
      </c>
      <c r="B39" t="s">
        <v>11</v>
      </c>
      <c r="C39">
        <f>M26</f>
        <v>0.38904076928873799</v>
      </c>
      <c r="D39">
        <f>O26</f>
        <v>0.29758366098292699</v>
      </c>
    </row>
    <row r="40" spans="1:4">
      <c r="B40" t="s">
        <v>12</v>
      </c>
      <c r="C40">
        <f>N26</f>
        <v>4.9388468534828602</v>
      </c>
      <c r="D40">
        <f>P26</f>
        <v>5.5128733356725101</v>
      </c>
    </row>
    <row r="41" spans="1:4">
      <c r="A41" t="s">
        <v>20</v>
      </c>
      <c r="B41" t="s">
        <v>11</v>
      </c>
      <c r="C41">
        <f>M27</f>
        <v>-0.42413681525777203</v>
      </c>
      <c r="D41">
        <f>O27</f>
        <v>-0.31786740848438899</v>
      </c>
    </row>
    <row r="42" spans="1:4">
      <c r="B42" t="s">
        <v>12</v>
      </c>
      <c r="C42">
        <f>N27</f>
        <v>-3.5150822794069598</v>
      </c>
      <c r="D42">
        <f>P27</f>
        <v>-3.77489272405617</v>
      </c>
    </row>
    <row r="43" spans="1:4">
      <c r="A43" t="s">
        <v>16</v>
      </c>
      <c r="B43" t="s">
        <v>11</v>
      </c>
      <c r="C43">
        <f>M28</f>
        <v>33.513156355485101</v>
      </c>
      <c r="D43">
        <f>O28</f>
        <v>26.034600181113301</v>
      </c>
    </row>
    <row r="44" spans="1:4">
      <c r="B44" t="s">
        <v>12</v>
      </c>
      <c r="C44">
        <f>N28</f>
        <v>310.51981449129801</v>
      </c>
      <c r="D44">
        <f>P28</f>
        <v>260.21463504426401</v>
      </c>
    </row>
    <row r="45" spans="1:4">
      <c r="A45" t="s">
        <v>24</v>
      </c>
      <c r="B45" t="s">
        <v>11</v>
      </c>
      <c r="C45">
        <v>-66.510000000000005</v>
      </c>
      <c r="D45">
        <v>-48.55</v>
      </c>
    </row>
    <row r="46" spans="1:4">
      <c r="B46" t="s">
        <v>12</v>
      </c>
      <c r="C46">
        <v>-790.88</v>
      </c>
      <c r="D46">
        <v>-551.44000000000005</v>
      </c>
    </row>
    <row r="47" spans="1:4">
      <c r="A47" t="s">
        <v>27</v>
      </c>
      <c r="B47" t="s">
        <v>29</v>
      </c>
      <c r="C47">
        <v>0.06</v>
      </c>
      <c r="D47">
        <v>-0.06</v>
      </c>
    </row>
    <row r="48" spans="1:4">
      <c r="B48" t="s">
        <v>28</v>
      </c>
      <c r="C48">
        <v>0.12</v>
      </c>
      <c r="D48">
        <v>0.12</v>
      </c>
    </row>
    <row r="49" spans="1:4">
      <c r="A49" t="s">
        <v>54</v>
      </c>
      <c r="B49" t="s">
        <v>11</v>
      </c>
      <c r="D49">
        <v>-2.8</v>
      </c>
    </row>
    <row r="50" spans="1:4">
      <c r="B50" t="s">
        <v>12</v>
      </c>
      <c r="D50">
        <v>-9.07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C5" sqref="C5"/>
    </sheetView>
  </sheetViews>
  <sheetFormatPr defaultRowHeight="14.25"/>
  <cols>
    <col min="12" max="18" width="0" hidden="1" customWidth="1"/>
  </cols>
  <sheetData>
    <row r="1" spans="1:18">
      <c r="A1" s="1" t="s">
        <v>0</v>
      </c>
      <c r="B1" s="6">
        <v>6</v>
      </c>
    </row>
    <row r="2" spans="1:18">
      <c r="A2" s="1"/>
      <c r="B2" s="13" t="s">
        <v>50</v>
      </c>
      <c r="C2" s="6" t="s">
        <v>52</v>
      </c>
    </row>
    <row r="3" spans="1:18">
      <c r="B3" t="s">
        <v>6</v>
      </c>
      <c r="C3" s="6">
        <v>5</v>
      </c>
      <c r="D3" t="s">
        <v>48</v>
      </c>
    </row>
    <row r="4" spans="1:18">
      <c r="B4" t="s">
        <v>5</v>
      </c>
      <c r="C4" s="6">
        <v>154.01</v>
      </c>
      <c r="D4" t="s">
        <v>49</v>
      </c>
    </row>
    <row r="5" spans="1:18">
      <c r="B5" t="s">
        <v>4</v>
      </c>
      <c r="C5" s="5"/>
      <c r="D5" t="s">
        <v>1</v>
      </c>
      <c r="F5" s="6">
        <v>2.0499999999999998</v>
      </c>
      <c r="G5" t="s">
        <v>3</v>
      </c>
      <c r="H5" t="s">
        <v>2</v>
      </c>
      <c r="J5" s="6">
        <v>1.05</v>
      </c>
      <c r="K5" t="s">
        <v>3</v>
      </c>
    </row>
    <row r="7" spans="1:18">
      <c r="A7" t="s">
        <v>13</v>
      </c>
      <c r="C7" t="s">
        <v>9</v>
      </c>
      <c r="E7" t="s">
        <v>10</v>
      </c>
    </row>
    <row r="8" spans="1:18">
      <c r="C8" s="5" t="s">
        <v>7</v>
      </c>
      <c r="D8" s="5" t="s">
        <v>8</v>
      </c>
      <c r="E8" s="5" t="s">
        <v>7</v>
      </c>
      <c r="F8" s="5"/>
    </row>
    <row r="9" spans="1:18" s="4" customFormat="1">
      <c r="A9" s="4" t="s">
        <v>14</v>
      </c>
    </row>
    <row r="10" spans="1:18">
      <c r="A10" t="s">
        <v>15</v>
      </c>
      <c r="B10" t="s">
        <v>11</v>
      </c>
      <c r="C10" s="3">
        <v>23.718009414108401</v>
      </c>
      <c r="D10">
        <v>36.280327551195398</v>
      </c>
      <c r="E10">
        <v>27.93</v>
      </c>
    </row>
    <row r="11" spans="1:18">
      <c r="B11" t="s">
        <v>12</v>
      </c>
      <c r="C11">
        <v>133.22099239507901</v>
      </c>
      <c r="D11">
        <v>75.361698086266102</v>
      </c>
      <c r="E11">
        <v>133.22</v>
      </c>
    </row>
    <row r="12" spans="1:18">
      <c r="A12" t="s">
        <v>16</v>
      </c>
      <c r="B12" t="s">
        <v>11</v>
      </c>
      <c r="C12">
        <v>-0.26992726825855001</v>
      </c>
      <c r="D12">
        <v>65.467164863394899</v>
      </c>
      <c r="E12">
        <v>-10.89</v>
      </c>
      <c r="M12" t="s">
        <v>32</v>
      </c>
      <c r="O12" t="s">
        <v>33</v>
      </c>
    </row>
    <row r="13" spans="1:18">
      <c r="B13" t="s">
        <v>12</v>
      </c>
      <c r="C13">
        <v>-201.37001297600301</v>
      </c>
      <c r="D13">
        <v>184.79290196365901</v>
      </c>
      <c r="E13">
        <v>-201.37</v>
      </c>
      <c r="M13" s="4" t="s">
        <v>30</v>
      </c>
      <c r="N13" s="4" t="s">
        <v>31</v>
      </c>
      <c r="O13" s="4"/>
      <c r="P13" s="4"/>
    </row>
    <row r="14" spans="1:18">
      <c r="A14" t="s">
        <v>17</v>
      </c>
      <c r="B14" t="s">
        <v>11</v>
      </c>
      <c r="C14">
        <v>-30.9246153101688</v>
      </c>
      <c r="D14">
        <v>-39.557118604527602</v>
      </c>
      <c r="E14">
        <v>-42.51</v>
      </c>
      <c r="L14" s="5" t="s">
        <v>42</v>
      </c>
      <c r="M14" s="5">
        <v>0.84392473102915699</v>
      </c>
      <c r="N14" s="5">
        <v>3.9178997742278798</v>
      </c>
      <c r="O14" s="5">
        <v>-1.9080068953854001E-2</v>
      </c>
      <c r="P14" s="5">
        <v>1.6160114674447299</v>
      </c>
      <c r="Q14">
        <v>1.1007759751652599</v>
      </c>
      <c r="R14">
        <v>3.9178997742278798</v>
      </c>
    </row>
    <row r="15" spans="1:18">
      <c r="B15" t="s">
        <v>12</v>
      </c>
      <c r="C15">
        <v>-138.02955198152901</v>
      </c>
      <c r="D15">
        <v>-87.938646460835102</v>
      </c>
      <c r="E15">
        <v>-138.03</v>
      </c>
      <c r="L15" s="5" t="s">
        <v>43</v>
      </c>
      <c r="M15" s="5">
        <v>9.2569458395385301E-2</v>
      </c>
      <c r="N15" s="5">
        <v>0.650226619789805</v>
      </c>
      <c r="O15" s="5">
        <v>8.0699891919897196E-2</v>
      </c>
      <c r="P15" s="5">
        <v>0.25829916699977701</v>
      </c>
      <c r="Q15">
        <v>0.14505322686734401</v>
      </c>
      <c r="R15">
        <v>0.650226619789805</v>
      </c>
    </row>
    <row r="16" spans="1:18">
      <c r="A16" t="s">
        <v>18</v>
      </c>
      <c r="B16" t="s">
        <v>11</v>
      </c>
      <c r="C16">
        <v>2.3470772284261501</v>
      </c>
      <c r="D16">
        <v>-2.2838410038301702</v>
      </c>
      <c r="E16">
        <f>Q14+Q20</f>
        <v>4.0559176186139601</v>
      </c>
      <c r="L16" s="5" t="s">
        <v>44</v>
      </c>
      <c r="M16" s="5">
        <v>-2.0704173484876498</v>
      </c>
      <c r="N16" s="5">
        <v>-7.45847876758077</v>
      </c>
      <c r="O16" s="5">
        <v>-4.4596945874647E-2</v>
      </c>
      <c r="P16" s="5">
        <v>-7.2395440382398499</v>
      </c>
      <c r="Q16">
        <v>-2.55841764542844</v>
      </c>
      <c r="R16">
        <v>-7.45847876758077</v>
      </c>
    </row>
    <row r="17" spans="1:18">
      <c r="B17" t="s">
        <v>12</v>
      </c>
      <c r="C17">
        <v>20.7258033175249</v>
      </c>
      <c r="D17">
        <v>-7.3001048648014502</v>
      </c>
      <c r="E17">
        <f>R14+R20</f>
        <v>20.725803317524882</v>
      </c>
      <c r="L17" s="5" t="s">
        <v>45</v>
      </c>
      <c r="M17" s="5">
        <v>12.720168587579201</v>
      </c>
      <c r="N17" s="5">
        <v>32.651359325974298</v>
      </c>
      <c r="O17" s="5">
        <v>24.679788621855</v>
      </c>
      <c r="P17" s="5">
        <v>60.423406639757701</v>
      </c>
      <c r="Q17">
        <v>11.6781940754669</v>
      </c>
      <c r="R17">
        <v>32.651359325974298</v>
      </c>
    </row>
    <row r="18" spans="1:18">
      <c r="A18" t="s">
        <v>19</v>
      </c>
      <c r="B18" t="s">
        <v>11</v>
      </c>
      <c r="C18">
        <v>0.14809177372903901</v>
      </c>
      <c r="D18">
        <v>-9.2386218233314298E-3</v>
      </c>
      <c r="E18">
        <v>0.25</v>
      </c>
      <c r="L18" s="5" t="s">
        <v>46</v>
      </c>
      <c r="M18">
        <v>-45.276573515965197</v>
      </c>
      <c r="N18">
        <v>-365.601685675238</v>
      </c>
      <c r="O18">
        <v>44.867169171110902</v>
      </c>
      <c r="P18">
        <v>171.24859646995299</v>
      </c>
      <c r="Q18">
        <v>-76.0837006598627</v>
      </c>
      <c r="R18">
        <v>-365.601685675238</v>
      </c>
    </row>
    <row r="19" spans="1:18">
      <c r="B19" t="s">
        <v>12</v>
      </c>
      <c r="C19">
        <v>1.29550079134229</v>
      </c>
      <c r="D19">
        <v>-0.46703856925206799</v>
      </c>
      <c r="E19">
        <v>1.3</v>
      </c>
      <c r="L19" s="5" t="s">
        <v>47</v>
      </c>
      <c r="M19">
        <v>-10.957336586856901</v>
      </c>
      <c r="N19">
        <v>63.054664179988997</v>
      </c>
      <c r="O19">
        <v>-31.864205345798201</v>
      </c>
      <c r="P19">
        <v>-70.548309707243803</v>
      </c>
      <c r="Q19">
        <v>-9.8439891233559393</v>
      </c>
      <c r="R19">
        <v>63.054664179988997</v>
      </c>
    </row>
    <row r="20" spans="1:18">
      <c r="A20" t="s">
        <v>20</v>
      </c>
      <c r="B20" t="s">
        <v>11</v>
      </c>
      <c r="C20">
        <v>-0.55081587971744606</v>
      </c>
      <c r="D20">
        <v>-4.0809490994046804</v>
      </c>
      <c r="E20">
        <v>0.95</v>
      </c>
      <c r="L20" t="s">
        <v>18</v>
      </c>
      <c r="M20">
        <v>1.5031524973969299</v>
      </c>
      <c r="N20">
        <v>16.807903543297002</v>
      </c>
      <c r="O20">
        <v>-2.2647609348763198</v>
      </c>
      <c r="P20">
        <v>-7.2172878471628898</v>
      </c>
      <c r="Q20">
        <v>2.9551416434486999</v>
      </c>
      <c r="R20">
        <v>16.807903543297002</v>
      </c>
    </row>
    <row r="21" spans="1:18">
      <c r="B21" t="s">
        <v>12</v>
      </c>
      <c r="C21">
        <v>16.278763470603</v>
      </c>
      <c r="D21">
        <v>-14.5339276615366</v>
      </c>
      <c r="E21">
        <v>16.28</v>
      </c>
      <c r="L21" t="s">
        <v>19</v>
      </c>
      <c r="M21">
        <v>0.20781620750614499</v>
      </c>
      <c r="N21">
        <v>1.94318508707194</v>
      </c>
      <c r="O21">
        <v>-6.6491397317645903E-2</v>
      </c>
      <c r="P21">
        <v>0.73529092723000999</v>
      </c>
      <c r="Q21">
        <v>0.36304970995456098</v>
      </c>
      <c r="R21">
        <v>1.94318508707194</v>
      </c>
    </row>
    <row r="22" spans="1:18" s="4" customFormat="1">
      <c r="A22" s="4" t="s">
        <v>25</v>
      </c>
      <c r="C22" s="4">
        <v>0</v>
      </c>
      <c r="D22" s="4">
        <v>0</v>
      </c>
      <c r="L22" s="4" t="s">
        <v>20</v>
      </c>
      <c r="M22" s="4">
        <v>1.51960146877019</v>
      </c>
      <c r="N22" s="4">
        <v>21.756991916138201</v>
      </c>
      <c r="O22" s="4">
        <v>-4.0363521535300704</v>
      </c>
      <c r="P22" s="4">
        <v>-10.7215665110845</v>
      </c>
      <c r="Q22" s="4">
        <v>3.5102714164413298</v>
      </c>
      <c r="R22" s="4">
        <v>21.756991916138201</v>
      </c>
    </row>
    <row r="23" spans="1:18">
      <c r="A23" t="s">
        <v>16</v>
      </c>
      <c r="B23" t="s">
        <v>11</v>
      </c>
      <c r="C23">
        <v>-49.808662070865097</v>
      </c>
      <c r="D23">
        <v>-55.380223812717801</v>
      </c>
      <c r="E23">
        <f>Q29</f>
        <v>-75.124691508824</v>
      </c>
      <c r="L23" t="s">
        <v>34</v>
      </c>
      <c r="M23">
        <v>0.16184205176101901</v>
      </c>
      <c r="N23">
        <v>3.5644018921354701</v>
      </c>
      <c r="O23">
        <v>-0.26830504204125699</v>
      </c>
      <c r="P23">
        <v>0.84301449454682298</v>
      </c>
      <c r="Q23">
        <v>0.20326981047661499</v>
      </c>
      <c r="R23">
        <v>2.4977433707012699</v>
      </c>
    </row>
    <row r="24" spans="1:18">
      <c r="B24" t="s">
        <v>12</v>
      </c>
      <c r="C24">
        <v>-237.26241328302601</v>
      </c>
      <c r="D24">
        <v>-152.22822964377701</v>
      </c>
      <c r="E24">
        <f>R29</f>
        <v>-237.26241328302601</v>
      </c>
      <c r="L24" t="s">
        <v>35</v>
      </c>
      <c r="M24">
        <v>-0.20510306211895901</v>
      </c>
      <c r="N24">
        <v>-2.8235085885239002</v>
      </c>
      <c r="O24">
        <v>-6.7277274420622701E-2</v>
      </c>
      <c r="P24">
        <v>0.97657640492401998</v>
      </c>
      <c r="Q24">
        <v>-0.23660114498646101</v>
      </c>
      <c r="R24">
        <v>-1.7033549776786101</v>
      </c>
    </row>
    <row r="25" spans="1:18">
      <c r="A25" t="s">
        <v>19</v>
      </c>
      <c r="B25" t="s">
        <v>11</v>
      </c>
      <c r="C25">
        <v>0.10648503124009</v>
      </c>
      <c r="D25">
        <v>0</v>
      </c>
      <c r="E25">
        <f>Q30</f>
        <v>0.10744895287169801</v>
      </c>
      <c r="L25" t="s">
        <v>36</v>
      </c>
      <c r="M25">
        <v>17.945144046616502</v>
      </c>
      <c r="N25">
        <v>281.50407199112902</v>
      </c>
      <c r="O25">
        <v>41.9801465470726</v>
      </c>
      <c r="P25">
        <v>127.90249606211999</v>
      </c>
      <c r="Q25">
        <v>19.6746933247009</v>
      </c>
      <c r="R25">
        <v>205.098374548262</v>
      </c>
    </row>
    <row r="26" spans="1:18">
      <c r="B26" t="s">
        <v>12</v>
      </c>
      <c r="C26">
        <v>0.41457099455851298</v>
      </c>
      <c r="D26">
        <v>0</v>
      </c>
      <c r="E26">
        <f>R30</f>
        <v>0.41457099455851298</v>
      </c>
      <c r="L26" t="s">
        <v>37</v>
      </c>
      <c r="M26">
        <v>0.55599225502587002</v>
      </c>
      <c r="N26">
        <v>3.6299314917582701</v>
      </c>
      <c r="O26">
        <v>0.383305942706897</v>
      </c>
      <c r="P26">
        <v>3.2425957061921702</v>
      </c>
      <c r="Q26">
        <v>0.62544865351970602</v>
      </c>
      <c r="R26">
        <v>3.6299314917582701</v>
      </c>
    </row>
    <row r="27" spans="1:18">
      <c r="A27" t="s">
        <v>26</v>
      </c>
      <c r="B27" t="s">
        <v>11</v>
      </c>
      <c r="C27">
        <v>56.887548911932697</v>
      </c>
      <c r="D27">
        <v>62.045750509113397</v>
      </c>
      <c r="E27">
        <v>66.099999999999994</v>
      </c>
      <c r="L27" t="s">
        <v>38</v>
      </c>
      <c r="M27">
        <v>-0.235223981887663</v>
      </c>
      <c r="N27">
        <v>-3.1360062957583001</v>
      </c>
      <c r="O27">
        <v>3.5117944492752698E-2</v>
      </c>
      <c r="P27">
        <v>1.72683882466772</v>
      </c>
      <c r="Q27">
        <v>-0.29560956918757297</v>
      </c>
      <c r="R27">
        <v>-3.1360062957583001</v>
      </c>
    </row>
    <row r="28" spans="1:18">
      <c r="B28" t="s">
        <v>12</v>
      </c>
      <c r="C28">
        <v>248.948819039136</v>
      </c>
      <c r="D28">
        <v>148.31130122434899</v>
      </c>
      <c r="E28">
        <v>248.95</v>
      </c>
      <c r="L28" t="s">
        <v>39</v>
      </c>
      <c r="M28">
        <v>21.058562952526898</v>
      </c>
      <c r="N28">
        <v>297.82785495876999</v>
      </c>
      <c r="O28">
        <v>-6.8365860071809204</v>
      </c>
      <c r="P28">
        <v>144.01086982573699</v>
      </c>
      <c r="Q28">
        <v>26.911669541608699</v>
      </c>
      <c r="R28">
        <v>297.82785495876999</v>
      </c>
    </row>
    <row r="29" spans="1:18" s="4" customFormat="1">
      <c r="A29" s="4" t="s">
        <v>21</v>
      </c>
      <c r="C29" s="4">
        <v>0</v>
      </c>
      <c r="D29" s="4">
        <v>0</v>
      </c>
      <c r="L29" s="4" t="s">
        <v>40</v>
      </c>
      <c r="M29" s="4">
        <v>-49.808662070865097</v>
      </c>
      <c r="N29" s="4">
        <v>-237.26241328302601</v>
      </c>
      <c r="O29" s="4">
        <v>-55.4889889820641</v>
      </c>
      <c r="P29" s="4">
        <v>-152.52720151562201</v>
      </c>
      <c r="Q29" s="4">
        <v>-75.124691508824</v>
      </c>
      <c r="R29" s="4">
        <v>-237.26241328302601</v>
      </c>
    </row>
    <row r="30" spans="1:18">
      <c r="A30" t="s">
        <v>18</v>
      </c>
      <c r="B30" t="s">
        <v>11</v>
      </c>
      <c r="C30">
        <v>0.16184205176101901</v>
      </c>
      <c r="D30">
        <v>-0.26830504204125699</v>
      </c>
      <c r="E30">
        <f>Q23</f>
        <v>0.20326981047661499</v>
      </c>
      <c r="L30" t="s">
        <v>41</v>
      </c>
      <c r="M30">
        <v>0.10648503124009</v>
      </c>
      <c r="N30">
        <v>0.41457099455851298</v>
      </c>
      <c r="O30">
        <v>0</v>
      </c>
      <c r="P30">
        <v>0</v>
      </c>
      <c r="Q30">
        <v>0.10744895287169801</v>
      </c>
      <c r="R30">
        <v>0.41457099455851298</v>
      </c>
    </row>
    <row r="31" spans="1:18">
      <c r="B31" t="s">
        <v>12</v>
      </c>
      <c r="C31">
        <v>3.5644018921354701</v>
      </c>
      <c r="D31">
        <v>0.84301449454682298</v>
      </c>
      <c r="E31">
        <f>R23</f>
        <v>2.4977433707012699</v>
      </c>
    </row>
    <row r="32" spans="1:18">
      <c r="A32" t="s">
        <v>20</v>
      </c>
      <c r="B32" t="s">
        <v>11</v>
      </c>
      <c r="C32">
        <v>-0.20510306211895901</v>
      </c>
      <c r="D32">
        <v>-6.7277274420622701E-2</v>
      </c>
      <c r="E32">
        <f>Q24</f>
        <v>-0.23660114498646101</v>
      </c>
    </row>
    <row r="33" spans="1:5">
      <c r="B33" t="s">
        <v>12</v>
      </c>
      <c r="C33">
        <v>-2.8235085885239002</v>
      </c>
      <c r="D33">
        <v>0.97657640492401998</v>
      </c>
      <c r="E33">
        <f>R24</f>
        <v>-1.7033549776786101</v>
      </c>
    </row>
    <row r="34" spans="1:5">
      <c r="A34" t="s">
        <v>16</v>
      </c>
      <c r="B34" t="s">
        <v>11</v>
      </c>
      <c r="C34">
        <v>17.945144046616502</v>
      </c>
      <c r="D34">
        <v>41.9801465470726</v>
      </c>
      <c r="E34">
        <f>Q25</f>
        <v>19.6746933247009</v>
      </c>
    </row>
    <row r="35" spans="1:5">
      <c r="B35" t="s">
        <v>12</v>
      </c>
      <c r="C35">
        <v>281.50407199112902</v>
      </c>
      <c r="D35">
        <v>127.90249606211999</v>
      </c>
      <c r="E35">
        <f>R25</f>
        <v>205.098374548262</v>
      </c>
    </row>
    <row r="36" spans="1:5">
      <c r="A36" t="s">
        <v>22</v>
      </c>
      <c r="B36" t="s">
        <v>11</v>
      </c>
      <c r="C36">
        <v>-32.070768078460702</v>
      </c>
      <c r="D36">
        <v>5.4224944325496303</v>
      </c>
      <c r="E36">
        <v>-36.979999999999997</v>
      </c>
    </row>
    <row r="37" spans="1:5">
      <c r="B37" t="s">
        <v>12</v>
      </c>
      <c r="C37">
        <v>-349.68030544127902</v>
      </c>
      <c r="D37">
        <v>286.19627879809201</v>
      </c>
      <c r="E37">
        <v>-166.71</v>
      </c>
    </row>
    <row r="38" spans="1:5" s="4" customFormat="1">
      <c r="A38" s="4" t="s">
        <v>23</v>
      </c>
      <c r="C38" s="4">
        <v>0</v>
      </c>
      <c r="D38" s="4">
        <v>0</v>
      </c>
    </row>
    <row r="39" spans="1:5">
      <c r="A39" t="s">
        <v>18</v>
      </c>
      <c r="B39" t="s">
        <v>11</v>
      </c>
      <c r="C39">
        <v>0.55599225502587002</v>
      </c>
      <c r="D39">
        <v>0.383305942706897</v>
      </c>
      <c r="E39">
        <f>Q26</f>
        <v>0.62544865351970602</v>
      </c>
    </row>
    <row r="40" spans="1:5">
      <c r="B40" t="s">
        <v>12</v>
      </c>
      <c r="C40">
        <v>3.6299314917582701</v>
      </c>
      <c r="D40">
        <v>3.2425957061921702</v>
      </c>
      <c r="E40">
        <f>R26</f>
        <v>3.6299314917582701</v>
      </c>
    </row>
    <row r="41" spans="1:5">
      <c r="A41" t="s">
        <v>20</v>
      </c>
      <c r="B41" t="s">
        <v>11</v>
      </c>
      <c r="C41">
        <v>-0.235223981887663</v>
      </c>
      <c r="D41">
        <v>3.5117944492752698E-2</v>
      </c>
      <c r="E41">
        <f>Q27</f>
        <v>-0.29560956918757297</v>
      </c>
    </row>
    <row r="42" spans="1:5">
      <c r="B42" t="s">
        <v>12</v>
      </c>
      <c r="C42">
        <v>-3.1360062957583001</v>
      </c>
      <c r="D42">
        <v>1.72683882466772</v>
      </c>
      <c r="E42">
        <f>R27</f>
        <v>-3.1360062957583001</v>
      </c>
    </row>
    <row r="43" spans="1:5">
      <c r="A43" t="s">
        <v>16</v>
      </c>
      <c r="B43" t="s">
        <v>11</v>
      </c>
      <c r="C43">
        <v>21.058562952526898</v>
      </c>
      <c r="D43">
        <v>-6.8365860071809204</v>
      </c>
      <c r="E43">
        <f>Q28</f>
        <v>26.911669541608699</v>
      </c>
    </row>
    <row r="44" spans="1:5">
      <c r="B44" t="s">
        <v>12</v>
      </c>
      <c r="C44">
        <v>297.82785495876999</v>
      </c>
      <c r="D44">
        <v>144.01086982573699</v>
      </c>
      <c r="E44">
        <f>R28</f>
        <v>297.82785495876999</v>
      </c>
    </row>
    <row r="45" spans="1:5">
      <c r="A45" t="s">
        <v>24</v>
      </c>
      <c r="B45" t="s">
        <v>11</v>
      </c>
      <c r="C45">
        <v>-13.0792210174637</v>
      </c>
      <c r="D45">
        <v>27.498330066913301</v>
      </c>
      <c r="E45">
        <v>-20.58</v>
      </c>
    </row>
    <row r="46" spans="1:5">
      <c r="B46" t="s">
        <v>12</v>
      </c>
      <c r="C46">
        <v>-394.46711905545601</v>
      </c>
      <c r="D46">
        <v>416.00089604438602</v>
      </c>
      <c r="E46">
        <v>-394.46</v>
      </c>
    </row>
    <row r="47" spans="1:5">
      <c r="A47" t="s">
        <v>27</v>
      </c>
      <c r="B47" t="s">
        <v>29</v>
      </c>
      <c r="C47">
        <v>1.8153273571069599E-2</v>
      </c>
      <c r="D47" s="8">
        <v>-0.168615159668974</v>
      </c>
      <c r="E47" s="8">
        <v>0</v>
      </c>
    </row>
    <row r="48" spans="1:5">
      <c r="B48" t="s">
        <v>28</v>
      </c>
      <c r="C48">
        <v>0.15689602999479499</v>
      </c>
      <c r="D48">
        <v>0.144658227154038</v>
      </c>
      <c r="E48">
        <v>0.18</v>
      </c>
    </row>
    <row r="49" spans="1:4">
      <c r="A49" t="s">
        <v>54</v>
      </c>
      <c r="B49" t="s">
        <v>11</v>
      </c>
      <c r="C49">
        <v>-4.63767803266901E-3</v>
      </c>
      <c r="D49">
        <v>-5.1564454201785499E-3</v>
      </c>
    </row>
    <row r="50" spans="1:4">
      <c r="B50" t="s">
        <v>12</v>
      </c>
      <c r="C50">
        <v>-2.2091472372721299E-2</v>
      </c>
      <c r="D50">
        <v>-1.4173950618601199E-2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G5" sqref="G5"/>
    </sheetView>
  </sheetViews>
  <sheetFormatPr defaultRowHeight="14.25"/>
  <cols>
    <col min="12" max="18" width="0" hidden="1" customWidth="1"/>
  </cols>
  <sheetData>
    <row r="1" spans="1:18">
      <c r="A1" s="1" t="s">
        <v>0</v>
      </c>
      <c r="B1" s="6">
        <v>7</v>
      </c>
    </row>
    <row r="2" spans="1:18">
      <c r="A2" s="1"/>
      <c r="B2" s="13" t="s">
        <v>50</v>
      </c>
      <c r="C2" s="6" t="s">
        <v>51</v>
      </c>
    </row>
    <row r="3" spans="1:18">
      <c r="B3" t="s">
        <v>6</v>
      </c>
      <c r="C3" s="6">
        <v>9</v>
      </c>
      <c r="D3" t="s">
        <v>48</v>
      </c>
    </row>
    <row r="4" spans="1:18">
      <c r="B4" t="s">
        <v>5</v>
      </c>
      <c r="C4" s="6">
        <v>261.93</v>
      </c>
      <c r="D4" t="s">
        <v>49</v>
      </c>
    </row>
    <row r="5" spans="1:18">
      <c r="B5" t="s">
        <v>4</v>
      </c>
      <c r="C5" s="6"/>
      <c r="D5" t="s">
        <v>1</v>
      </c>
      <c r="F5" s="2">
        <v>2.12</v>
      </c>
      <c r="G5" t="s">
        <v>3</v>
      </c>
      <c r="H5" t="s">
        <v>2</v>
      </c>
      <c r="J5" s="6">
        <v>2.46</v>
      </c>
      <c r="K5" t="s">
        <v>3</v>
      </c>
    </row>
    <row r="7" spans="1:18">
      <c r="A7" t="s">
        <v>13</v>
      </c>
      <c r="C7" t="s">
        <v>9</v>
      </c>
      <c r="E7" t="s">
        <v>10</v>
      </c>
    </row>
    <row r="8" spans="1:18">
      <c r="C8" s="5" t="s">
        <v>7</v>
      </c>
      <c r="D8" s="5" t="s">
        <v>8</v>
      </c>
      <c r="E8" s="5" t="s">
        <v>7</v>
      </c>
      <c r="F8" s="5"/>
    </row>
    <row r="9" spans="1:18" s="4" customFormat="1">
      <c r="A9" s="4" t="s">
        <v>14</v>
      </c>
    </row>
    <row r="10" spans="1:18">
      <c r="A10" t="s">
        <v>15</v>
      </c>
      <c r="B10" t="s">
        <v>11</v>
      </c>
      <c r="C10" s="3">
        <v>58.53</v>
      </c>
      <c r="D10">
        <v>62.21</v>
      </c>
      <c r="E10">
        <v>69.819999999999993</v>
      </c>
    </row>
    <row r="11" spans="1:18">
      <c r="B11" t="s">
        <v>12</v>
      </c>
      <c r="C11">
        <v>234.87</v>
      </c>
      <c r="D11">
        <v>179.95</v>
      </c>
      <c r="E11">
        <v>234.87</v>
      </c>
    </row>
    <row r="12" spans="1:18">
      <c r="A12" t="s">
        <v>16</v>
      </c>
      <c r="B12" t="s">
        <v>11</v>
      </c>
      <c r="C12">
        <v>-26.76</v>
      </c>
      <c r="D12">
        <v>-140.41</v>
      </c>
      <c r="E12">
        <v>111.07</v>
      </c>
      <c r="M12" t="s">
        <v>32</v>
      </c>
      <c r="O12" t="s">
        <v>33</v>
      </c>
    </row>
    <row r="13" spans="1:18">
      <c r="B13" t="s">
        <v>12</v>
      </c>
      <c r="C13">
        <v>357.76</v>
      </c>
      <c r="D13">
        <v>-424.71</v>
      </c>
      <c r="E13">
        <v>357.77</v>
      </c>
      <c r="M13" s="4" t="s">
        <v>30</v>
      </c>
      <c r="N13" s="4" t="s">
        <v>31</v>
      </c>
      <c r="O13" s="4"/>
      <c r="P13" s="4"/>
    </row>
    <row r="14" spans="1:18">
      <c r="A14" t="s">
        <v>17</v>
      </c>
      <c r="B14" t="s">
        <v>11</v>
      </c>
      <c r="C14">
        <v>29.81</v>
      </c>
      <c r="D14">
        <v>16.84</v>
      </c>
      <c r="E14">
        <v>11.34</v>
      </c>
      <c r="L14" s="5" t="s">
        <v>42</v>
      </c>
      <c r="M14" s="5">
        <v>0.117676866590427</v>
      </c>
      <c r="N14" s="5">
        <v>3.9048236157942902</v>
      </c>
      <c r="O14" s="5">
        <v>0.99329882317402096</v>
      </c>
      <c r="P14" s="5">
        <v>5.1515027137404799</v>
      </c>
      <c r="Q14">
        <v>-0.74347565975518304</v>
      </c>
      <c r="R14">
        <v>3.9048236157942902</v>
      </c>
    </row>
    <row r="15" spans="1:18">
      <c r="B15" t="s">
        <v>12</v>
      </c>
      <c r="C15">
        <v>172.1</v>
      </c>
      <c r="D15">
        <v>-152.53</v>
      </c>
      <c r="E15">
        <v>-164.7</v>
      </c>
      <c r="L15" s="5" t="s">
        <v>43</v>
      </c>
      <c r="M15" s="5">
        <v>-6.0252219263879496</v>
      </c>
      <c r="N15" s="5">
        <v>-22.022045799205799</v>
      </c>
      <c r="O15" s="5">
        <v>6.1591010989599598E-2</v>
      </c>
      <c r="P15" s="5">
        <v>0.333490542654438</v>
      </c>
      <c r="Q15">
        <v>-13.5742683432159</v>
      </c>
      <c r="R15">
        <v>-22.022045799205799</v>
      </c>
    </row>
    <row r="16" spans="1:18">
      <c r="A16" t="s">
        <v>18</v>
      </c>
      <c r="B16" t="s">
        <v>11</v>
      </c>
      <c r="C16">
        <f>M14+M20</f>
        <v>7.8888733550674477</v>
      </c>
      <c r="D16">
        <f>O14+O20</f>
        <v>9.3877551337271807</v>
      </c>
      <c r="E16">
        <f>Q14+Q20</f>
        <v>6.7631477309572166</v>
      </c>
      <c r="L16" s="5" t="s">
        <v>44</v>
      </c>
      <c r="M16" s="5">
        <v>-2.1770334006324101</v>
      </c>
      <c r="N16" s="5">
        <v>-15.499661769428499</v>
      </c>
      <c r="O16" s="5">
        <v>-0.86119240660068297</v>
      </c>
      <c r="P16" s="5">
        <v>-6.8304134242617804</v>
      </c>
      <c r="Q16">
        <v>-3.9331484030607502</v>
      </c>
      <c r="R16">
        <v>-15.499661769428499</v>
      </c>
    </row>
    <row r="17" spans="1:18">
      <c r="B17" t="s">
        <v>12</v>
      </c>
      <c r="C17">
        <f>N14+N20</f>
        <v>36.285772985139289</v>
      </c>
      <c r="D17">
        <f>P14+P20</f>
        <v>33.877356047344882</v>
      </c>
      <c r="E17">
        <f>R14+R20</f>
        <v>36.285772985139289</v>
      </c>
      <c r="L17" s="5" t="s">
        <v>45</v>
      </c>
      <c r="M17" s="5">
        <v>12.4635183424849</v>
      </c>
      <c r="N17" s="5">
        <v>59.185792252374597</v>
      </c>
      <c r="O17" s="5">
        <v>13.4213577630671</v>
      </c>
      <c r="P17" s="5">
        <v>45.293338533862098</v>
      </c>
      <c r="Q17">
        <v>16.074701869073198</v>
      </c>
      <c r="R17">
        <v>59.185792252374597</v>
      </c>
    </row>
    <row r="18" spans="1:18">
      <c r="A18" t="s">
        <v>19</v>
      </c>
      <c r="B18" t="s">
        <v>11</v>
      </c>
      <c r="C18">
        <v>-5.34</v>
      </c>
      <c r="D18">
        <v>0.23</v>
      </c>
      <c r="E18">
        <v>-12.17</v>
      </c>
      <c r="L18" s="5" t="s">
        <v>46</v>
      </c>
      <c r="M18">
        <v>-191.710940807235</v>
      </c>
      <c r="N18">
        <v>-751.71232484549103</v>
      </c>
      <c r="O18">
        <v>-193.921317661475</v>
      </c>
      <c r="P18">
        <v>-651.25841901126</v>
      </c>
      <c r="Q18">
        <v>-183.81567974414801</v>
      </c>
      <c r="R18">
        <v>-751.71232484549103</v>
      </c>
    </row>
    <row r="19" spans="1:18">
      <c r="B19" t="s">
        <v>12</v>
      </c>
      <c r="C19">
        <v>-19.53</v>
      </c>
      <c r="D19">
        <v>1.53</v>
      </c>
      <c r="E19">
        <v>-19.53</v>
      </c>
      <c r="L19" s="5" t="s">
        <v>47</v>
      </c>
      <c r="M19">
        <v>60.291454578552901</v>
      </c>
      <c r="N19">
        <v>214.065819767921</v>
      </c>
      <c r="O19">
        <v>50.093543836699901</v>
      </c>
      <c r="P19">
        <v>142.36616780508999</v>
      </c>
      <c r="Q19">
        <v>52.674935070216002</v>
      </c>
      <c r="R19">
        <v>191.63653475743899</v>
      </c>
    </row>
    <row r="20" spans="1:18">
      <c r="A20" t="s">
        <v>20</v>
      </c>
      <c r="B20" t="s">
        <v>11</v>
      </c>
      <c r="C20">
        <v>6.91</v>
      </c>
      <c r="D20">
        <v>8.86</v>
      </c>
      <c r="E20">
        <v>4.8</v>
      </c>
      <c r="L20" t="s">
        <v>18</v>
      </c>
      <c r="M20">
        <v>7.7711964884770204</v>
      </c>
      <c r="N20">
        <v>32.380949369344997</v>
      </c>
      <c r="O20">
        <v>8.39445631055316</v>
      </c>
      <c r="P20">
        <v>28.725853333604402</v>
      </c>
      <c r="Q20">
        <v>7.5066233907123996</v>
      </c>
      <c r="R20">
        <v>32.380949369344997</v>
      </c>
    </row>
    <row r="21" spans="1:18">
      <c r="B21" t="s">
        <v>12</v>
      </c>
      <c r="C21">
        <v>37.36</v>
      </c>
      <c r="D21">
        <v>37.729999999999997</v>
      </c>
      <c r="E21">
        <v>37.36</v>
      </c>
      <c r="L21" t="s">
        <v>19</v>
      </c>
      <c r="M21">
        <v>0.34247543884092602</v>
      </c>
      <c r="N21">
        <v>2.7347752372668501</v>
      </c>
      <c r="O21">
        <v>0.47678322014285202</v>
      </c>
      <c r="P21">
        <v>2.7436769614801402</v>
      </c>
      <c r="Q21">
        <v>0.36885130818487699</v>
      </c>
      <c r="R21">
        <v>2.7347752372668501</v>
      </c>
    </row>
    <row r="22" spans="1:18" s="4" customFormat="1">
      <c r="A22" s="4" t="s">
        <v>25</v>
      </c>
      <c r="L22" s="4" t="s">
        <v>20</v>
      </c>
      <c r="M22" s="4">
        <v>9.0883819365901406</v>
      </c>
      <c r="N22" s="4">
        <v>42.133685820741398</v>
      </c>
      <c r="O22" s="4">
        <v>9.7300416338096802</v>
      </c>
      <c r="P22" s="4">
        <v>38.319448632677201</v>
      </c>
      <c r="Q22" s="4">
        <v>8.7345302710719395</v>
      </c>
      <c r="R22" s="4">
        <v>42.133685820741398</v>
      </c>
    </row>
    <row r="23" spans="1:18">
      <c r="A23" t="s">
        <v>16</v>
      </c>
      <c r="B23" t="s">
        <v>11</v>
      </c>
      <c r="C23">
        <f>M29</f>
        <v>-44.071809422418603</v>
      </c>
      <c r="D23">
        <f>O29</f>
        <v>-66.056112111960005</v>
      </c>
      <c r="E23">
        <f>Q29</f>
        <v>-50.267353551797299</v>
      </c>
      <c r="L23" t="s">
        <v>34</v>
      </c>
      <c r="M23">
        <v>1.2487043823912001</v>
      </c>
      <c r="N23">
        <v>7.92896245682899</v>
      </c>
      <c r="O23">
        <v>0.79248584393690702</v>
      </c>
      <c r="P23">
        <v>6.2255782437028904</v>
      </c>
      <c r="Q23">
        <v>1.3758378815735199</v>
      </c>
      <c r="R23">
        <v>7.92896245682899</v>
      </c>
    </row>
    <row r="24" spans="1:18">
      <c r="B24" t="s">
        <v>12</v>
      </c>
      <c r="C24">
        <f>N29</f>
        <v>-298.16384569399702</v>
      </c>
      <c r="D24">
        <f>P29</f>
        <v>-335.56909725535701</v>
      </c>
      <c r="E24">
        <f>R29</f>
        <v>-298.16384569399702</v>
      </c>
      <c r="L24" t="s">
        <v>35</v>
      </c>
      <c r="M24">
        <v>-0.78871426609416595</v>
      </c>
      <c r="N24">
        <v>-6.33381737254913</v>
      </c>
      <c r="O24">
        <v>-0.60461674636526697</v>
      </c>
      <c r="P24">
        <v>-6.1991852730582098</v>
      </c>
      <c r="Q24">
        <v>-0.88758363405229501</v>
      </c>
      <c r="R24">
        <v>-6.0444727335774804</v>
      </c>
    </row>
    <row r="25" spans="1:18">
      <c r="A25" t="s">
        <v>19</v>
      </c>
      <c r="B25" t="s">
        <v>11</v>
      </c>
      <c r="C25">
        <f>M30</f>
        <v>-1.39948289322429E-2</v>
      </c>
      <c r="D25">
        <f>O30</f>
        <v>0</v>
      </c>
      <c r="E25">
        <f>Q30</f>
        <v>-2.08451526318491E-2</v>
      </c>
      <c r="L25" t="s">
        <v>36</v>
      </c>
      <c r="M25">
        <v>55.911893066075102</v>
      </c>
      <c r="N25">
        <v>787.18325837708699</v>
      </c>
      <c r="O25">
        <v>26.7225654492985</v>
      </c>
      <c r="P25">
        <v>596.84525833693999</v>
      </c>
      <c r="Q25">
        <v>62.138233110038499</v>
      </c>
      <c r="R25">
        <v>778.63904207168298</v>
      </c>
    </row>
    <row r="26" spans="1:18">
      <c r="B26" t="s">
        <v>12</v>
      </c>
      <c r="C26">
        <f>N30</f>
        <v>0.62113124884721604</v>
      </c>
      <c r="D26">
        <f>P30</f>
        <v>0</v>
      </c>
      <c r="E26">
        <f>R30</f>
        <v>0.62113124884721604</v>
      </c>
      <c r="L26" t="s">
        <v>37</v>
      </c>
      <c r="M26">
        <v>2.4202922656083099</v>
      </c>
      <c r="N26">
        <v>15.4171536398421</v>
      </c>
      <c r="O26">
        <v>1.7387135455004901</v>
      </c>
      <c r="P26">
        <v>14.1810426917393</v>
      </c>
      <c r="Q26">
        <v>2.4415418716361499</v>
      </c>
      <c r="R26">
        <v>14.725444282838501</v>
      </c>
    </row>
    <row r="27" spans="1:18">
      <c r="A27" t="s">
        <v>26</v>
      </c>
      <c r="B27" t="s">
        <v>11</v>
      </c>
      <c r="C27">
        <v>109.53</v>
      </c>
      <c r="D27">
        <v>119.92</v>
      </c>
      <c r="E27">
        <v>111.84</v>
      </c>
      <c r="L27" t="s">
        <v>38</v>
      </c>
      <c r="M27">
        <v>-1.5390558682877</v>
      </c>
      <c r="N27">
        <v>-9.2443352381460802</v>
      </c>
      <c r="O27">
        <v>-0.81968148187087497</v>
      </c>
      <c r="P27">
        <v>-8.3171368544618502</v>
      </c>
      <c r="Q27">
        <v>-1.5787758667209499</v>
      </c>
      <c r="R27">
        <v>-9.2170179256588796</v>
      </c>
    </row>
    <row r="28" spans="1:18">
      <c r="B28" t="s">
        <v>12</v>
      </c>
      <c r="C28">
        <v>367.64</v>
      </c>
      <c r="D28">
        <v>359.31</v>
      </c>
      <c r="E28">
        <v>367.64</v>
      </c>
      <c r="L28" t="s">
        <v>39</v>
      </c>
      <c r="M28">
        <v>64.3068546118743</v>
      </c>
      <c r="N28">
        <v>358.12302001864299</v>
      </c>
      <c r="O28">
        <v>28.6545878099489</v>
      </c>
      <c r="P28">
        <v>314.90602049389702</v>
      </c>
      <c r="Q28">
        <v>62.319139920153802</v>
      </c>
      <c r="R28">
        <v>345.13249908241198</v>
      </c>
    </row>
    <row r="29" spans="1:18" s="4" customFormat="1">
      <c r="A29" s="4" t="s">
        <v>21</v>
      </c>
      <c r="L29" s="4" t="s">
        <v>40</v>
      </c>
      <c r="M29" s="4">
        <v>-44.071809422418603</v>
      </c>
      <c r="N29" s="4">
        <v>-298.16384569399702</v>
      </c>
      <c r="O29" s="4">
        <v>-66.056112111960005</v>
      </c>
      <c r="P29" s="4">
        <v>-335.56909725535701</v>
      </c>
      <c r="Q29" s="4">
        <v>-50.267353551797299</v>
      </c>
      <c r="R29" s="4">
        <v>-298.16384569399702</v>
      </c>
    </row>
    <row r="30" spans="1:18">
      <c r="A30" t="s">
        <v>18</v>
      </c>
      <c r="B30" t="s">
        <v>11</v>
      </c>
      <c r="C30">
        <f>M23</f>
        <v>1.2487043823912001</v>
      </c>
      <c r="D30">
        <f>O23</f>
        <v>0.79248584393690702</v>
      </c>
      <c r="E30">
        <f>Q23</f>
        <v>1.3758378815735199</v>
      </c>
      <c r="L30" t="s">
        <v>41</v>
      </c>
      <c r="M30">
        <v>-1.39948289322429E-2</v>
      </c>
      <c r="N30">
        <v>0.62113124884721604</v>
      </c>
      <c r="O30">
        <v>0</v>
      </c>
      <c r="P30">
        <v>0</v>
      </c>
      <c r="Q30">
        <v>-2.08451526318491E-2</v>
      </c>
      <c r="R30">
        <v>0.62113124884721604</v>
      </c>
    </row>
    <row r="31" spans="1:18">
      <c r="B31" t="s">
        <v>12</v>
      </c>
      <c r="C31">
        <f>N23</f>
        <v>7.92896245682899</v>
      </c>
      <c r="D31">
        <f>P23</f>
        <v>6.2255782437028904</v>
      </c>
      <c r="E31">
        <f>R23</f>
        <v>7.92896245682899</v>
      </c>
    </row>
    <row r="32" spans="1:18">
      <c r="A32" t="s">
        <v>20</v>
      </c>
      <c r="B32" t="s">
        <v>11</v>
      </c>
      <c r="C32">
        <f>M24</f>
        <v>-0.78871426609416595</v>
      </c>
      <c r="D32">
        <f>O24</f>
        <v>-0.60461674636526697</v>
      </c>
      <c r="E32">
        <f>Q24</f>
        <v>-0.88758363405229501</v>
      </c>
    </row>
    <row r="33" spans="1:5">
      <c r="B33" t="s">
        <v>12</v>
      </c>
      <c r="C33">
        <f>N24</f>
        <v>-6.33381737254913</v>
      </c>
      <c r="D33">
        <f>P24</f>
        <v>-6.1991852730582098</v>
      </c>
      <c r="E33">
        <f>R24</f>
        <v>-6.0444727335774804</v>
      </c>
    </row>
    <row r="34" spans="1:5">
      <c r="A34" t="s">
        <v>16</v>
      </c>
      <c r="B34" t="s">
        <v>11</v>
      </c>
      <c r="C34">
        <f>M25</f>
        <v>55.911893066075102</v>
      </c>
      <c r="D34">
        <f>O25</f>
        <v>26.7225654492985</v>
      </c>
      <c r="E34">
        <f>Q25</f>
        <v>62.138233110038499</v>
      </c>
    </row>
    <row r="35" spans="1:5">
      <c r="B35" t="s">
        <v>12</v>
      </c>
      <c r="C35">
        <f>N25</f>
        <v>787.18325837708699</v>
      </c>
      <c r="D35">
        <f>P25</f>
        <v>596.84525833693999</v>
      </c>
      <c r="E35">
        <f>R25</f>
        <v>778.63904207168298</v>
      </c>
    </row>
    <row r="36" spans="1:5">
      <c r="A36" t="s">
        <v>22</v>
      </c>
      <c r="B36" t="s">
        <v>11</v>
      </c>
      <c r="C36">
        <v>-97.15</v>
      </c>
      <c r="D36">
        <v>-100.94</v>
      </c>
      <c r="E36">
        <v>-97.15</v>
      </c>
    </row>
    <row r="37" spans="1:5">
      <c r="B37" t="s">
        <v>12</v>
      </c>
      <c r="C37">
        <v>410.18</v>
      </c>
      <c r="D37">
        <v>451.73</v>
      </c>
      <c r="E37">
        <v>410.18</v>
      </c>
    </row>
    <row r="38" spans="1:5" s="4" customFormat="1">
      <c r="A38" s="4" t="s">
        <v>23</v>
      </c>
    </row>
    <row r="39" spans="1:5">
      <c r="A39" t="s">
        <v>18</v>
      </c>
      <c r="B39" t="s">
        <v>11</v>
      </c>
      <c r="C39">
        <f>M26</f>
        <v>2.4202922656083099</v>
      </c>
      <c r="D39">
        <f>O26</f>
        <v>1.7387135455004901</v>
      </c>
      <c r="E39">
        <f>Q26</f>
        <v>2.4415418716361499</v>
      </c>
    </row>
    <row r="40" spans="1:5">
      <c r="B40" t="s">
        <v>12</v>
      </c>
      <c r="C40">
        <f>N26</f>
        <v>15.4171536398421</v>
      </c>
      <c r="D40">
        <f>P26</f>
        <v>14.1810426917393</v>
      </c>
      <c r="E40">
        <f>R26</f>
        <v>14.725444282838501</v>
      </c>
    </row>
    <row r="41" spans="1:5">
      <c r="A41" t="s">
        <v>20</v>
      </c>
      <c r="B41" t="s">
        <v>11</v>
      </c>
      <c r="C41">
        <f>M27</f>
        <v>-1.5390558682877</v>
      </c>
      <c r="D41">
        <f>O27</f>
        <v>-0.81968148187087497</v>
      </c>
      <c r="E41">
        <f>Q27</f>
        <v>-1.5787758667209499</v>
      </c>
    </row>
    <row r="42" spans="1:5">
      <c r="B42" t="s">
        <v>12</v>
      </c>
      <c r="C42">
        <f>N27</f>
        <v>-9.2443352381460802</v>
      </c>
      <c r="D42">
        <f>P27</f>
        <v>-8.3171368544618502</v>
      </c>
      <c r="E42">
        <f>R27</f>
        <v>-9.2170179256588796</v>
      </c>
    </row>
    <row r="43" spans="1:5">
      <c r="A43" t="s">
        <v>16</v>
      </c>
      <c r="B43" t="s">
        <v>11</v>
      </c>
      <c r="C43">
        <f>M28</f>
        <v>64.3068546118743</v>
      </c>
      <c r="D43">
        <f>O28</f>
        <v>28.6545878099489</v>
      </c>
      <c r="E43">
        <f>Q28</f>
        <v>62.319139920153802</v>
      </c>
    </row>
    <row r="44" spans="1:5">
      <c r="B44" t="s">
        <v>12</v>
      </c>
      <c r="C44">
        <f>N28</f>
        <v>358.12302001864299</v>
      </c>
      <c r="D44">
        <f>P28</f>
        <v>314.90602049389702</v>
      </c>
      <c r="E44">
        <f>R28</f>
        <v>345.13249908241198</v>
      </c>
    </row>
    <row r="45" spans="1:5">
      <c r="A45" t="s">
        <v>24</v>
      </c>
      <c r="B45" t="s">
        <v>11</v>
      </c>
      <c r="C45">
        <v>-235.39</v>
      </c>
      <c r="D45">
        <v>-102.77</v>
      </c>
      <c r="E45">
        <v>-235.39</v>
      </c>
    </row>
    <row r="46" spans="1:5">
      <c r="B46" t="s">
        <v>12</v>
      </c>
      <c r="C46">
        <v>292.26</v>
      </c>
      <c r="D46">
        <v>405.54</v>
      </c>
      <c r="E46">
        <v>292.26</v>
      </c>
    </row>
    <row r="47" spans="1:5">
      <c r="A47" t="s">
        <v>27</v>
      </c>
      <c r="B47" t="s">
        <v>29</v>
      </c>
      <c r="C47">
        <v>0.05</v>
      </c>
      <c r="D47">
        <v>0.15</v>
      </c>
      <c r="E47">
        <v>-0.13</v>
      </c>
    </row>
    <row r="48" spans="1:5">
      <c r="B48" t="s">
        <v>28</v>
      </c>
      <c r="C48">
        <v>0.11</v>
      </c>
      <c r="D48">
        <v>0.08</v>
      </c>
      <c r="E48">
        <v>0.19</v>
      </c>
    </row>
    <row r="49" spans="1:4">
      <c r="A49" t="s">
        <v>54</v>
      </c>
      <c r="B49" t="s">
        <v>11</v>
      </c>
      <c r="D49">
        <v>-5.16</v>
      </c>
    </row>
    <row r="50" spans="1:4">
      <c r="B50" t="s">
        <v>12</v>
      </c>
      <c r="D50">
        <v>-26.22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S50"/>
  <sheetViews>
    <sheetView workbookViewId="0">
      <selection activeCell="C5" sqref="C5"/>
    </sheetView>
  </sheetViews>
  <sheetFormatPr defaultRowHeight="14.25"/>
  <cols>
    <col min="12" max="18" width="9.125" customWidth="1"/>
  </cols>
  <sheetData>
    <row r="1" spans="1:19">
      <c r="A1" s="1" t="s">
        <v>0</v>
      </c>
      <c r="B1" s="6">
        <v>8</v>
      </c>
    </row>
    <row r="2" spans="1:19">
      <c r="A2" s="1"/>
      <c r="B2" s="13" t="s">
        <v>50</v>
      </c>
      <c r="C2" s="6" t="s">
        <v>52</v>
      </c>
    </row>
    <row r="3" spans="1:19">
      <c r="B3" t="s">
        <v>6</v>
      </c>
      <c r="C3" s="6">
        <v>8</v>
      </c>
      <c r="D3" t="s">
        <v>48</v>
      </c>
      <c r="K3" s="27"/>
      <c r="L3" s="27"/>
      <c r="M3" s="27"/>
      <c r="N3" s="27"/>
      <c r="O3" s="27"/>
      <c r="P3" s="27"/>
      <c r="Q3" s="27"/>
      <c r="R3" s="27"/>
      <c r="S3" s="27"/>
    </row>
    <row r="4" spans="1:19">
      <c r="B4" t="s">
        <v>5</v>
      </c>
      <c r="C4" s="6">
        <v>173.64</v>
      </c>
      <c r="D4" t="s">
        <v>49</v>
      </c>
      <c r="K4" s="27"/>
      <c r="L4" s="27"/>
      <c r="M4" s="27"/>
      <c r="N4" s="27"/>
      <c r="O4" s="27"/>
      <c r="P4" s="27"/>
      <c r="Q4" s="27"/>
      <c r="R4" s="27"/>
      <c r="S4" s="27"/>
    </row>
    <row r="5" spans="1:19">
      <c r="B5" t="s">
        <v>4</v>
      </c>
      <c r="C5" s="5"/>
      <c r="D5" t="s">
        <v>1</v>
      </c>
      <c r="F5" s="6">
        <v>2.2999999999999998</v>
      </c>
      <c r="G5" t="s">
        <v>3</v>
      </c>
      <c r="H5" t="s">
        <v>2</v>
      </c>
      <c r="J5" s="6">
        <v>2.0499999999999998</v>
      </c>
      <c r="K5" s="27" t="s">
        <v>3</v>
      </c>
      <c r="L5" s="27"/>
      <c r="M5" s="27"/>
      <c r="N5" s="27"/>
      <c r="O5" s="27"/>
      <c r="P5" s="27"/>
      <c r="Q5" s="27"/>
      <c r="R5" s="27"/>
      <c r="S5" s="27"/>
    </row>
    <row r="6" spans="1:19">
      <c r="K6" s="27"/>
      <c r="L6" s="27"/>
      <c r="M6" s="27"/>
      <c r="N6" s="27"/>
      <c r="O6" s="27"/>
      <c r="P6" s="27"/>
      <c r="Q6" s="27"/>
      <c r="R6" s="27"/>
      <c r="S6" s="27"/>
    </row>
    <row r="7" spans="1:19">
      <c r="A7" t="s">
        <v>13</v>
      </c>
      <c r="C7" t="s">
        <v>9</v>
      </c>
      <c r="E7" t="s">
        <v>10</v>
      </c>
      <c r="K7" s="27"/>
      <c r="L7" s="27"/>
      <c r="M7" s="27"/>
      <c r="N7" s="27"/>
      <c r="O7" s="27"/>
      <c r="P7" s="27"/>
      <c r="Q7" s="27"/>
      <c r="R7" s="27"/>
      <c r="S7" s="27"/>
    </row>
    <row r="8" spans="1:19">
      <c r="C8" s="5" t="s">
        <v>7</v>
      </c>
      <c r="D8" s="5" t="s">
        <v>8</v>
      </c>
      <c r="E8" s="5" t="s">
        <v>7</v>
      </c>
      <c r="F8" s="5"/>
      <c r="K8" s="27"/>
      <c r="L8" s="27"/>
      <c r="M8" s="27"/>
      <c r="N8" s="27"/>
      <c r="O8" s="27"/>
      <c r="P8" s="27"/>
      <c r="Q8" s="27"/>
      <c r="R8" s="27"/>
      <c r="S8" s="27"/>
    </row>
    <row r="9" spans="1:19" s="4" customFormat="1">
      <c r="A9" s="4" t="s">
        <v>14</v>
      </c>
      <c r="K9" s="28"/>
      <c r="L9" s="28"/>
      <c r="M9" s="28"/>
      <c r="N9" s="28"/>
      <c r="O9" s="28"/>
      <c r="P9" s="28"/>
      <c r="Q9" s="28"/>
      <c r="R9" s="28"/>
      <c r="S9" s="28"/>
    </row>
    <row r="10" spans="1:19">
      <c r="A10" t="s">
        <v>15</v>
      </c>
      <c r="B10" t="s">
        <v>11</v>
      </c>
      <c r="C10" s="3">
        <v>86.78</v>
      </c>
      <c r="D10">
        <v>89.88</v>
      </c>
      <c r="E10">
        <v>90.43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19">
      <c r="B11" t="s">
        <v>12</v>
      </c>
      <c r="C11">
        <v>199.69</v>
      </c>
      <c r="D11">
        <v>174.23</v>
      </c>
      <c r="E11">
        <v>199.69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19">
      <c r="A12" t="s">
        <v>16</v>
      </c>
      <c r="B12" t="s">
        <v>11</v>
      </c>
      <c r="C12">
        <v>-124.22</v>
      </c>
      <c r="D12">
        <v>246.53</v>
      </c>
      <c r="E12">
        <v>-165.03</v>
      </c>
      <c r="K12" s="27"/>
      <c r="L12" s="27"/>
      <c r="M12" s="27" t="s">
        <v>32</v>
      </c>
      <c r="N12" s="27"/>
      <c r="O12" s="27" t="s">
        <v>33</v>
      </c>
      <c r="P12" s="27"/>
      <c r="Q12" s="27"/>
      <c r="R12" s="27"/>
      <c r="S12" s="27"/>
    </row>
    <row r="13" spans="1:19">
      <c r="B13" t="s">
        <v>12</v>
      </c>
      <c r="C13">
        <v>33.630000000000003</v>
      </c>
      <c r="D13">
        <v>427.09</v>
      </c>
      <c r="E13">
        <v>-318.14999999999998</v>
      </c>
      <c r="K13" s="27"/>
      <c r="L13" s="27"/>
      <c r="M13" s="28" t="s">
        <v>30</v>
      </c>
      <c r="N13" s="28" t="s">
        <v>31</v>
      </c>
      <c r="O13" s="28"/>
      <c r="P13" s="28"/>
      <c r="Q13" s="27"/>
      <c r="R13" s="27"/>
      <c r="S13" s="27"/>
    </row>
    <row r="14" spans="1:19">
      <c r="A14" t="s">
        <v>17</v>
      </c>
      <c r="B14" t="s">
        <v>11</v>
      </c>
      <c r="C14">
        <v>-48.3</v>
      </c>
      <c r="D14">
        <v>-101.32</v>
      </c>
      <c r="E14">
        <v>-57.76</v>
      </c>
      <c r="K14" s="27"/>
      <c r="L14" s="29" t="s">
        <v>42</v>
      </c>
      <c r="M14" s="29">
        <v>0.46737296947253798</v>
      </c>
      <c r="N14" s="29">
        <v>5.0720005640638099</v>
      </c>
      <c r="O14" s="29">
        <v>3.9957146446122797E-2</v>
      </c>
      <c r="P14" s="29">
        <v>4.1085552649502697</v>
      </c>
      <c r="Q14" s="27">
        <v>0.91235851517118505</v>
      </c>
      <c r="R14" s="27">
        <v>4.8752561284368996</v>
      </c>
      <c r="S14" s="27"/>
    </row>
    <row r="15" spans="1:19">
      <c r="B15" t="s">
        <v>12</v>
      </c>
      <c r="C15">
        <v>-204.45</v>
      </c>
      <c r="D15">
        <v>-214.98</v>
      </c>
      <c r="E15">
        <v>-202.91</v>
      </c>
      <c r="K15" s="27"/>
      <c r="L15" s="29" t="s">
        <v>43</v>
      </c>
      <c r="M15" s="29">
        <v>5.6703610862332797E-2</v>
      </c>
      <c r="N15" s="29">
        <v>0.21196388356295801</v>
      </c>
      <c r="O15" s="29">
        <v>5.2519421413759197E-2</v>
      </c>
      <c r="P15" s="29">
        <v>0.15972127884119899</v>
      </c>
      <c r="Q15" s="27">
        <v>4.8226633629677503E-2</v>
      </c>
      <c r="R15" s="27">
        <v>0.17870041773342099</v>
      </c>
      <c r="S15" s="27"/>
    </row>
    <row r="16" spans="1:19">
      <c r="A16" t="s">
        <v>18</v>
      </c>
      <c r="B16" t="s">
        <v>11</v>
      </c>
      <c r="C16">
        <f>M14+M20</f>
        <v>8.5381286997139689</v>
      </c>
      <c r="D16">
        <f>O14+O20</f>
        <v>-10.551915705180578</v>
      </c>
      <c r="E16">
        <f>Q14+Q20</f>
        <v>11.178092119506385</v>
      </c>
      <c r="K16" s="27"/>
      <c r="L16" s="29" t="s">
        <v>44</v>
      </c>
      <c r="M16" s="29">
        <v>1.04803279927066</v>
      </c>
      <c r="N16" s="29">
        <v>5.8679847456238399</v>
      </c>
      <c r="O16" s="29">
        <v>-0.13879655636232399</v>
      </c>
      <c r="P16" s="29">
        <v>-4.5739467680485202</v>
      </c>
      <c r="Q16" s="27">
        <v>0.434791733547574</v>
      </c>
      <c r="R16" s="27">
        <v>-4.5389364087450597</v>
      </c>
      <c r="S16" s="27"/>
    </row>
    <row r="17" spans="1:19">
      <c r="B17" t="s">
        <v>12</v>
      </c>
      <c r="C17">
        <f>N14+N20</f>
        <v>30.80291343106331</v>
      </c>
      <c r="D17">
        <f>P14+P20</f>
        <v>-16.638641871563532</v>
      </c>
      <c r="E17">
        <f>R14+R20</f>
        <v>27.815740512026899</v>
      </c>
      <c r="K17" s="27"/>
      <c r="L17" s="29" t="s">
        <v>45</v>
      </c>
      <c r="M17" s="29">
        <v>-6.6991055409333894E-2</v>
      </c>
      <c r="N17" s="29">
        <v>-48.075303864069902</v>
      </c>
      <c r="O17" s="29">
        <v>82.470763764524804</v>
      </c>
      <c r="P17" s="29">
        <v>115.284438517095</v>
      </c>
      <c r="Q17" s="27">
        <v>-2.60156239300838</v>
      </c>
      <c r="R17" s="27">
        <v>-48.075303864069902</v>
      </c>
      <c r="S17" s="27"/>
    </row>
    <row r="18" spans="1:19">
      <c r="A18" t="s">
        <v>19</v>
      </c>
      <c r="B18" t="s">
        <v>11</v>
      </c>
      <c r="C18">
        <f>(M15+M21)/2</f>
        <v>0.4808485009162749</v>
      </c>
      <c r="D18">
        <f>O15+O21</f>
        <v>-0.72642049747920578</v>
      </c>
      <c r="E18">
        <v>0.62</v>
      </c>
      <c r="K18" s="27"/>
      <c r="L18" s="29" t="s">
        <v>46</v>
      </c>
      <c r="M18" s="27">
        <v>-82.487618195594294</v>
      </c>
      <c r="N18" s="27">
        <v>-439.134662399793</v>
      </c>
      <c r="O18" s="27">
        <v>258.926978109873</v>
      </c>
      <c r="P18" s="27">
        <v>485.23977990129202</v>
      </c>
      <c r="Q18" s="27">
        <v>-102.273183243293</v>
      </c>
      <c r="R18" s="27">
        <v>-402.82145520107201</v>
      </c>
      <c r="S18" s="27"/>
    </row>
    <row r="19" spans="1:19">
      <c r="B19" t="s">
        <v>12</v>
      </c>
      <c r="C19">
        <v>1.75</v>
      </c>
      <c r="D19">
        <f>P15+P21</f>
        <v>-1.4992338052706109</v>
      </c>
      <c r="E19">
        <v>1.44</v>
      </c>
      <c r="K19" s="27"/>
      <c r="L19" s="29" t="s">
        <v>47</v>
      </c>
      <c r="M19" s="27">
        <v>2.0982058039501799</v>
      </c>
      <c r="N19" s="27">
        <v>-67.418504163123202</v>
      </c>
      <c r="O19" s="27">
        <v>-77.350444178575898</v>
      </c>
      <c r="P19" s="27">
        <v>-118.336580373991</v>
      </c>
      <c r="Q19" s="27">
        <v>3.1761303899738502</v>
      </c>
      <c r="R19" s="27">
        <v>-67.418504163123202</v>
      </c>
      <c r="S19" s="27"/>
    </row>
    <row r="20" spans="1:19">
      <c r="A20" t="s">
        <v>20</v>
      </c>
      <c r="B20" t="s">
        <v>11</v>
      </c>
      <c r="C20">
        <v>11.21</v>
      </c>
      <c r="D20">
        <f>O16+O22</f>
        <v>-17.664567518545624</v>
      </c>
      <c r="E20">
        <v>13.5</v>
      </c>
      <c r="K20" s="27"/>
      <c r="L20" s="27" t="s">
        <v>18</v>
      </c>
      <c r="M20" s="27">
        <v>8.0707557302414301</v>
      </c>
      <c r="N20" s="27">
        <v>25.7309128669995</v>
      </c>
      <c r="O20" s="27">
        <v>-10.5918728516267</v>
      </c>
      <c r="P20" s="27">
        <v>-20.747197136513801</v>
      </c>
      <c r="Q20" s="27">
        <v>10.2657336043352</v>
      </c>
      <c r="R20" s="27">
        <v>22.94048438359</v>
      </c>
      <c r="S20" s="27"/>
    </row>
    <row r="21" spans="1:19">
      <c r="B21" t="s">
        <v>12</v>
      </c>
      <c r="C21">
        <v>33</v>
      </c>
      <c r="D21">
        <f>P16+P22</f>
        <v>-34.81291149987392</v>
      </c>
      <c r="E21">
        <v>28.37</v>
      </c>
      <c r="K21" s="27"/>
      <c r="L21" s="27" t="s">
        <v>19</v>
      </c>
      <c r="M21" s="27">
        <v>0.90499339097021703</v>
      </c>
      <c r="N21" s="27">
        <v>3.3508960729291202</v>
      </c>
      <c r="O21" s="27">
        <v>-0.77893991889296499</v>
      </c>
      <c r="P21" s="27">
        <v>-1.6589550841118099</v>
      </c>
      <c r="Q21" s="27">
        <v>1.1643737026227301</v>
      </c>
      <c r="R21" s="27">
        <v>2.64064072747068</v>
      </c>
      <c r="S21" s="27"/>
    </row>
    <row r="22" spans="1:19" s="4" customFormat="1">
      <c r="A22" s="4" t="s">
        <v>25</v>
      </c>
      <c r="K22" s="28"/>
      <c r="L22" s="28" t="s">
        <v>20</v>
      </c>
      <c r="M22" s="28">
        <v>10.161152105955299</v>
      </c>
      <c r="N22" s="28">
        <v>34.135295597266499</v>
      </c>
      <c r="O22" s="28">
        <v>-17.525770962183302</v>
      </c>
      <c r="P22" s="28">
        <v>-30.238964731825401</v>
      </c>
      <c r="Q22" s="28">
        <v>13.0675512182915</v>
      </c>
      <c r="R22" s="28">
        <v>30.554016992669901</v>
      </c>
      <c r="S22" s="28"/>
    </row>
    <row r="23" spans="1:19">
      <c r="A23" t="s">
        <v>16</v>
      </c>
      <c r="B23" t="s">
        <v>11</v>
      </c>
      <c r="C23">
        <f>M29</f>
        <v>-91.719259979996906</v>
      </c>
      <c r="D23">
        <f>O29</f>
        <v>-100.738549591633</v>
      </c>
      <c r="E23">
        <f>Q29</f>
        <v>-101.525230269784</v>
      </c>
      <c r="K23" s="27"/>
      <c r="L23" s="27" t="s">
        <v>34</v>
      </c>
      <c r="M23" s="27">
        <v>1.8860529634391301</v>
      </c>
      <c r="N23" s="27">
        <v>10.2350242796985</v>
      </c>
      <c r="O23" s="27">
        <v>1.71008002988228</v>
      </c>
      <c r="P23" s="27">
        <v>12.618456369281599</v>
      </c>
      <c r="Q23" s="27">
        <v>2.3973271133298399</v>
      </c>
      <c r="R23" s="27">
        <v>10.2350242796985</v>
      </c>
      <c r="S23" s="27"/>
    </row>
    <row r="24" spans="1:19">
      <c r="B24" t="s">
        <v>12</v>
      </c>
      <c r="C24">
        <f>N29</f>
        <v>-297.42345058909802</v>
      </c>
      <c r="D24">
        <f>P29</f>
        <v>-290.50598122412299</v>
      </c>
      <c r="E24">
        <f>R29</f>
        <v>-292.11742211023397</v>
      </c>
      <c r="K24" s="27"/>
      <c r="L24" s="27" t="s">
        <v>35</v>
      </c>
      <c r="M24" s="27">
        <v>-0.65345702914491</v>
      </c>
      <c r="N24" s="27">
        <v>-5.0590144360112204</v>
      </c>
      <c r="O24" s="27">
        <v>-0.48233588120291798</v>
      </c>
      <c r="P24" s="27">
        <v>-8.3975053068736294</v>
      </c>
      <c r="Q24" s="27">
        <v>-0.816387409747382</v>
      </c>
      <c r="R24" s="27">
        <v>-5.0590144360112204</v>
      </c>
      <c r="S24" s="27"/>
    </row>
    <row r="25" spans="1:19">
      <c r="A25" t="s">
        <v>19</v>
      </c>
      <c r="B25" t="s">
        <v>11</v>
      </c>
      <c r="C25">
        <f>M30</f>
        <v>0.16106801784643501</v>
      </c>
      <c r="D25">
        <f>O30</f>
        <v>0</v>
      </c>
      <c r="E25">
        <f>Q30</f>
        <v>0.16327578541806601</v>
      </c>
      <c r="K25" s="27"/>
      <c r="L25" s="27" t="s">
        <v>36</v>
      </c>
      <c r="M25" s="27">
        <v>122.93606434535199</v>
      </c>
      <c r="N25" s="27">
        <v>672.01582681774801</v>
      </c>
      <c r="O25" s="27">
        <v>58.762623155218598</v>
      </c>
      <c r="P25" s="27">
        <v>770.60140709477002</v>
      </c>
      <c r="Q25" s="27">
        <v>158.59228601589001</v>
      </c>
      <c r="R25" s="27">
        <v>672.01582681774801</v>
      </c>
      <c r="S25" s="27"/>
    </row>
    <row r="26" spans="1:19">
      <c r="B26" t="s">
        <v>12</v>
      </c>
      <c r="C26">
        <f>N30</f>
        <v>0.68723608663444202</v>
      </c>
      <c r="D26">
        <f>P30</f>
        <v>0</v>
      </c>
      <c r="E26">
        <f>R30</f>
        <v>0.490918878168002</v>
      </c>
      <c r="K26" s="27"/>
      <c r="L26" s="27" t="s">
        <v>37</v>
      </c>
      <c r="M26" s="27">
        <v>0.38171891543407899</v>
      </c>
      <c r="N26" s="27">
        <v>4.7161103257391197</v>
      </c>
      <c r="O26" s="27">
        <v>0.41412097440060502</v>
      </c>
      <c r="P26" s="27">
        <v>4.2747369712318299</v>
      </c>
      <c r="Q26" s="27">
        <v>0.53568778444725496</v>
      </c>
      <c r="R26" s="27">
        <v>4.43183206837017</v>
      </c>
      <c r="S26" s="27"/>
    </row>
    <row r="27" spans="1:19">
      <c r="A27" t="s">
        <v>26</v>
      </c>
      <c r="B27" t="s">
        <v>11</v>
      </c>
      <c r="C27">
        <v>131.87</v>
      </c>
      <c r="D27">
        <v>138.07</v>
      </c>
      <c r="E27">
        <v>139.36000000000001</v>
      </c>
      <c r="K27" s="27"/>
      <c r="L27" s="27" t="s">
        <v>38</v>
      </c>
      <c r="M27" s="27">
        <v>-0.254231852037969</v>
      </c>
      <c r="N27" s="27">
        <v>-3.1190518000827199</v>
      </c>
      <c r="O27" s="27">
        <v>-0.37076614456866003</v>
      </c>
      <c r="P27" s="27">
        <v>-3.3616228540090498</v>
      </c>
      <c r="Q27" s="27">
        <v>-0.28021342693530898</v>
      </c>
      <c r="R27" s="27">
        <v>-3.1190518000827199</v>
      </c>
      <c r="S27" s="27"/>
    </row>
    <row r="28" spans="1:19">
      <c r="B28" t="s">
        <v>12</v>
      </c>
      <c r="C28">
        <v>328.63</v>
      </c>
      <c r="D28">
        <v>305.63</v>
      </c>
      <c r="E28">
        <v>328.63</v>
      </c>
      <c r="K28" s="27"/>
      <c r="L28" s="27" t="s">
        <v>39</v>
      </c>
      <c r="M28" s="27">
        <v>41.364412955326898</v>
      </c>
      <c r="N28" s="27">
        <v>182.48222757213099</v>
      </c>
      <c r="O28" s="27">
        <v>10.7427281485576</v>
      </c>
      <c r="P28" s="27">
        <v>125.955541309138</v>
      </c>
      <c r="Q28" s="27">
        <v>48.486757348307201</v>
      </c>
      <c r="R28" s="27">
        <v>167.88514435598799</v>
      </c>
      <c r="S28" s="27"/>
    </row>
    <row r="29" spans="1:19" s="4" customFormat="1">
      <c r="A29" s="4" t="s">
        <v>21</v>
      </c>
      <c r="K29" s="28"/>
      <c r="L29" s="30" t="s">
        <v>40</v>
      </c>
      <c r="M29" s="30">
        <v>-91.719259979996906</v>
      </c>
      <c r="N29" s="30">
        <v>-297.42345058909802</v>
      </c>
      <c r="O29" s="30">
        <v>-100.738549591633</v>
      </c>
      <c r="P29" s="30">
        <v>-290.50598122412299</v>
      </c>
      <c r="Q29" s="30">
        <v>-101.525230269784</v>
      </c>
      <c r="R29" s="30">
        <v>-292.11742211023397</v>
      </c>
      <c r="S29" s="30"/>
    </row>
    <row r="30" spans="1:19">
      <c r="A30" t="s">
        <v>18</v>
      </c>
      <c r="B30" t="s">
        <v>11</v>
      </c>
      <c r="C30">
        <f>M23</f>
        <v>1.8860529634391301</v>
      </c>
      <c r="D30">
        <f>O23</f>
        <v>1.71008002988228</v>
      </c>
      <c r="E30">
        <f>Q23</f>
        <v>2.3973271133298399</v>
      </c>
      <c r="K30" s="27"/>
      <c r="L30" s="27" t="s">
        <v>41</v>
      </c>
      <c r="M30" s="27">
        <v>0.16106801784643501</v>
      </c>
      <c r="N30" s="27">
        <v>0.68723608663444202</v>
      </c>
      <c r="O30" s="27">
        <v>0</v>
      </c>
      <c r="P30" s="27">
        <v>0</v>
      </c>
      <c r="Q30" s="27">
        <v>0.16327578541806601</v>
      </c>
      <c r="R30" s="27">
        <v>0.490918878168002</v>
      </c>
      <c r="S30" s="27"/>
    </row>
    <row r="31" spans="1:19">
      <c r="B31" t="s">
        <v>12</v>
      </c>
      <c r="C31">
        <f>N23</f>
        <v>10.2350242796985</v>
      </c>
      <c r="D31">
        <f>P23</f>
        <v>12.618456369281599</v>
      </c>
      <c r="E31">
        <f>R23</f>
        <v>10.2350242796985</v>
      </c>
      <c r="K31" s="27"/>
      <c r="L31" s="27"/>
      <c r="M31" s="27"/>
      <c r="N31" s="27"/>
      <c r="O31" s="27"/>
      <c r="P31" s="27"/>
      <c r="Q31" s="27"/>
      <c r="R31" s="27"/>
      <c r="S31" s="27"/>
    </row>
    <row r="32" spans="1:19">
      <c r="A32" t="s">
        <v>20</v>
      </c>
      <c r="B32" t="s">
        <v>11</v>
      </c>
      <c r="C32">
        <f>M24</f>
        <v>-0.65345702914491</v>
      </c>
      <c r="D32">
        <f>O24</f>
        <v>-0.48233588120291798</v>
      </c>
      <c r="E32">
        <f>Q24</f>
        <v>-0.816387409747382</v>
      </c>
    </row>
    <row r="33" spans="1:5">
      <c r="B33" t="s">
        <v>12</v>
      </c>
      <c r="C33">
        <f>N24</f>
        <v>-5.0590144360112204</v>
      </c>
      <c r="D33">
        <f>P24</f>
        <v>-8.3975053068736294</v>
      </c>
      <c r="E33">
        <f>R24</f>
        <v>-5.0590144360112204</v>
      </c>
    </row>
    <row r="34" spans="1:5">
      <c r="A34" t="s">
        <v>16</v>
      </c>
      <c r="B34" t="s">
        <v>11</v>
      </c>
      <c r="C34">
        <f>M25</f>
        <v>122.93606434535199</v>
      </c>
      <c r="D34">
        <f>O25</f>
        <v>58.762623155218598</v>
      </c>
      <c r="E34">
        <f>Q25</f>
        <v>158.59228601589001</v>
      </c>
    </row>
    <row r="35" spans="1:5">
      <c r="B35" t="s">
        <v>12</v>
      </c>
      <c r="C35">
        <f>N25</f>
        <v>672.01582681774801</v>
      </c>
      <c r="D35">
        <f>P25</f>
        <v>770.60140709477002</v>
      </c>
      <c r="E35">
        <f>R25</f>
        <v>672.01582681774801</v>
      </c>
    </row>
    <row r="36" spans="1:5">
      <c r="A36" t="s">
        <v>22</v>
      </c>
      <c r="B36" t="s">
        <v>11</v>
      </c>
      <c r="C36">
        <v>49.51</v>
      </c>
      <c r="D36">
        <v>24.5</v>
      </c>
      <c r="E36">
        <v>24.5</v>
      </c>
    </row>
    <row r="37" spans="1:5">
      <c r="B37" t="s">
        <v>12</v>
      </c>
      <c r="C37">
        <v>535.03</v>
      </c>
      <c r="D37">
        <v>363.84</v>
      </c>
      <c r="E37">
        <v>363.84</v>
      </c>
    </row>
    <row r="38" spans="1:5" s="4" customFormat="1">
      <c r="A38" s="4" t="s">
        <v>23</v>
      </c>
    </row>
    <row r="39" spans="1:5">
      <c r="A39" t="s">
        <v>18</v>
      </c>
      <c r="B39" t="s">
        <v>11</v>
      </c>
      <c r="C39">
        <f>M26</f>
        <v>0.38171891543407899</v>
      </c>
      <c r="D39">
        <f>O26</f>
        <v>0.41412097440060502</v>
      </c>
      <c r="E39">
        <f>Q26</f>
        <v>0.53568778444725496</v>
      </c>
    </row>
    <row r="40" spans="1:5">
      <c r="B40" t="s">
        <v>12</v>
      </c>
      <c r="C40">
        <f>N26</f>
        <v>4.7161103257391197</v>
      </c>
      <c r="D40">
        <f>P26</f>
        <v>4.2747369712318299</v>
      </c>
      <c r="E40">
        <f>R26</f>
        <v>4.43183206837017</v>
      </c>
    </row>
    <row r="41" spans="1:5">
      <c r="A41" t="s">
        <v>20</v>
      </c>
      <c r="B41" t="s">
        <v>11</v>
      </c>
      <c r="C41">
        <f>M27</f>
        <v>-0.254231852037969</v>
      </c>
      <c r="D41">
        <f>O27</f>
        <v>-0.37076614456866003</v>
      </c>
      <c r="E41">
        <f>Q27</f>
        <v>-0.28021342693530898</v>
      </c>
    </row>
    <row r="42" spans="1:5">
      <c r="B42" t="s">
        <v>12</v>
      </c>
      <c r="C42">
        <f>N27</f>
        <v>-3.1190518000827199</v>
      </c>
      <c r="D42">
        <f>P27</f>
        <v>-3.3616228540090498</v>
      </c>
      <c r="E42">
        <f>R27</f>
        <v>-3.1190518000827199</v>
      </c>
    </row>
    <row r="43" spans="1:5">
      <c r="A43" t="s">
        <v>16</v>
      </c>
      <c r="B43" t="s">
        <v>11</v>
      </c>
      <c r="C43">
        <f>M28</f>
        <v>41.364412955326898</v>
      </c>
      <c r="D43">
        <f>O28</f>
        <v>10.7427281485576</v>
      </c>
      <c r="E43">
        <f>Q28</f>
        <v>48.486757348307201</v>
      </c>
    </row>
    <row r="44" spans="1:5">
      <c r="B44" t="s">
        <v>12</v>
      </c>
      <c r="C44">
        <f>N28</f>
        <v>182.48222757213099</v>
      </c>
      <c r="D44">
        <f>P28</f>
        <v>125.955541309138</v>
      </c>
      <c r="E44">
        <f>R28</f>
        <v>167.88514435598799</v>
      </c>
    </row>
    <row r="45" spans="1:5">
      <c r="A45" t="s">
        <v>24</v>
      </c>
      <c r="B45" t="s">
        <v>11</v>
      </c>
      <c r="C45">
        <v>-9.27</v>
      </c>
      <c r="D45">
        <v>-72.05</v>
      </c>
      <c r="E45">
        <v>-72.05</v>
      </c>
    </row>
    <row r="46" spans="1:5">
      <c r="B46" t="s">
        <v>12</v>
      </c>
      <c r="C46">
        <v>-518.28</v>
      </c>
      <c r="D46">
        <v>-665.54</v>
      </c>
      <c r="E46">
        <v>-665.54</v>
      </c>
    </row>
    <row r="47" spans="1:5">
      <c r="A47" t="s">
        <v>27</v>
      </c>
      <c r="B47" t="s">
        <v>29</v>
      </c>
      <c r="C47">
        <v>0.13</v>
      </c>
      <c r="D47">
        <v>-0.25</v>
      </c>
      <c r="E47">
        <v>0.16</v>
      </c>
    </row>
    <row r="48" spans="1:5">
      <c r="B48" t="s">
        <v>28</v>
      </c>
      <c r="C48">
        <v>0.1</v>
      </c>
      <c r="D48">
        <v>0.12</v>
      </c>
      <c r="E48">
        <v>0.11</v>
      </c>
    </row>
    <row r="49" spans="1:4">
      <c r="A49" t="s">
        <v>54</v>
      </c>
      <c r="B49" t="s">
        <v>11</v>
      </c>
      <c r="D49">
        <v>-7.87</v>
      </c>
    </row>
    <row r="50" spans="1:4">
      <c r="B50" t="s">
        <v>12</v>
      </c>
      <c r="D50">
        <v>-22.7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C5" sqref="C5"/>
    </sheetView>
  </sheetViews>
  <sheetFormatPr defaultRowHeight="14.25"/>
  <cols>
    <col min="12" max="16" width="0" hidden="1" customWidth="1"/>
  </cols>
  <sheetData>
    <row r="1" spans="1:16">
      <c r="A1" s="1" t="s">
        <v>0</v>
      </c>
      <c r="B1" s="6">
        <v>9</v>
      </c>
    </row>
    <row r="2" spans="1:16">
      <c r="A2" s="1"/>
      <c r="B2" s="13" t="s">
        <v>50</v>
      </c>
      <c r="C2" s="6" t="s">
        <v>52</v>
      </c>
    </row>
    <row r="3" spans="1:16">
      <c r="B3" t="s">
        <v>6</v>
      </c>
      <c r="C3" s="6">
        <v>8</v>
      </c>
      <c r="D3" t="s">
        <v>48</v>
      </c>
    </row>
    <row r="4" spans="1:16">
      <c r="B4" t="s">
        <v>5</v>
      </c>
      <c r="C4" s="6">
        <v>141.26</v>
      </c>
      <c r="D4" t="s">
        <v>49</v>
      </c>
    </row>
    <row r="5" spans="1:16">
      <c r="B5" t="s">
        <v>4</v>
      </c>
      <c r="C5" s="5"/>
      <c r="D5" t="s">
        <v>1</v>
      </c>
      <c r="F5" s="6">
        <v>1</v>
      </c>
      <c r="G5" t="s">
        <v>3</v>
      </c>
      <c r="H5" t="s">
        <v>2</v>
      </c>
      <c r="J5" s="6">
        <v>2.2599999999999998</v>
      </c>
      <c r="K5" t="s">
        <v>3</v>
      </c>
    </row>
    <row r="7" spans="1:16">
      <c r="A7" t="s">
        <v>13</v>
      </c>
      <c r="C7" t="s">
        <v>9</v>
      </c>
    </row>
    <row r="8" spans="1:16">
      <c r="C8" s="5" t="s">
        <v>7</v>
      </c>
      <c r="D8" s="5" t="s">
        <v>8</v>
      </c>
      <c r="E8" s="5"/>
      <c r="F8" s="5"/>
    </row>
    <row r="9" spans="1:16" s="4" customFormat="1">
      <c r="A9" s="4" t="s">
        <v>14</v>
      </c>
    </row>
    <row r="10" spans="1:16">
      <c r="A10" t="s">
        <v>15</v>
      </c>
      <c r="B10" t="s">
        <v>11</v>
      </c>
      <c r="C10" s="3">
        <v>44.45</v>
      </c>
      <c r="D10">
        <v>63.62</v>
      </c>
    </row>
    <row r="11" spans="1:16">
      <c r="B11" t="s">
        <v>12</v>
      </c>
      <c r="C11">
        <v>159.37</v>
      </c>
      <c r="D11">
        <v>166.04</v>
      </c>
    </row>
    <row r="12" spans="1:16">
      <c r="A12" t="s">
        <v>16</v>
      </c>
      <c r="B12" t="s">
        <v>11</v>
      </c>
      <c r="C12">
        <v>-203.6</v>
      </c>
      <c r="D12">
        <v>-234.56</v>
      </c>
      <c r="M12" t="s">
        <v>32</v>
      </c>
      <c r="O12" t="s">
        <v>33</v>
      </c>
    </row>
    <row r="13" spans="1:16">
      <c r="B13" t="s">
        <v>12</v>
      </c>
      <c r="C13">
        <v>-339.39</v>
      </c>
      <c r="D13">
        <v>-387.61</v>
      </c>
      <c r="M13" s="4" t="s">
        <v>30</v>
      </c>
      <c r="N13" s="4" t="s">
        <v>31</v>
      </c>
      <c r="O13" s="4"/>
      <c r="P13" s="4"/>
    </row>
    <row r="14" spans="1:16">
      <c r="A14" t="s">
        <v>17</v>
      </c>
      <c r="B14" t="s">
        <v>11</v>
      </c>
      <c r="C14">
        <v>-29.21</v>
      </c>
      <c r="D14">
        <v>-47.59</v>
      </c>
      <c r="L14" s="5" t="s">
        <v>42</v>
      </c>
      <c r="M14" s="5">
        <v>1.2725493147203299</v>
      </c>
      <c r="N14" s="5">
        <v>3.4671333367683799</v>
      </c>
      <c r="O14" s="5">
        <v>1.82236496304588</v>
      </c>
      <c r="P14" s="5">
        <v>3.9156325006389898</v>
      </c>
    </row>
    <row r="15" spans="1:16">
      <c r="B15" t="s">
        <v>12</v>
      </c>
      <c r="C15">
        <v>-187.54</v>
      </c>
      <c r="D15">
        <v>-195.57</v>
      </c>
      <c r="L15" s="5" t="s">
        <v>43</v>
      </c>
      <c r="M15" s="5">
        <v>8.7246767271177902E-2</v>
      </c>
      <c r="N15" s="5">
        <v>0.25684950654014699</v>
      </c>
      <c r="O15" s="5">
        <v>0.103681450379148</v>
      </c>
      <c r="P15" s="5">
        <v>0.275310728120784</v>
      </c>
    </row>
    <row r="16" spans="1:16">
      <c r="A16" t="s">
        <v>18</v>
      </c>
      <c r="B16" t="s">
        <v>11</v>
      </c>
      <c r="C16">
        <f>M14+M20</f>
        <v>14.15407901131673</v>
      </c>
      <c r="D16">
        <f>O14+O20</f>
        <v>17.113660463479679</v>
      </c>
      <c r="L16" s="5" t="s">
        <v>44</v>
      </c>
      <c r="M16" s="5">
        <v>-2.8515214784407399</v>
      </c>
      <c r="N16" s="5">
        <v>-4.6505246041359998</v>
      </c>
      <c r="O16" s="5">
        <v>-3.2655484564942499</v>
      </c>
      <c r="P16" s="5">
        <v>-6.1248491593278898</v>
      </c>
    </row>
    <row r="17" spans="1:16">
      <c r="B17" t="s">
        <v>12</v>
      </c>
      <c r="C17">
        <f>N14+N20</f>
        <v>27.11678116981118</v>
      </c>
      <c r="D17">
        <f>P14+P20</f>
        <v>28.772389832669688</v>
      </c>
      <c r="L17" s="5" t="s">
        <v>45</v>
      </c>
      <c r="M17" s="5">
        <v>-4.6208100381145298</v>
      </c>
      <c r="N17" s="5">
        <v>28.291035093620899</v>
      </c>
      <c r="O17" s="5">
        <v>-1.84895623220321</v>
      </c>
      <c r="P17" s="5">
        <v>40.666086694081002</v>
      </c>
    </row>
    <row r="18" spans="1:16">
      <c r="A18" t="s">
        <v>19</v>
      </c>
      <c r="B18" t="s">
        <v>11</v>
      </c>
      <c r="C18">
        <v>0.65</v>
      </c>
      <c r="D18">
        <v>0.76</v>
      </c>
      <c r="L18" s="5" t="s">
        <v>46</v>
      </c>
      <c r="M18">
        <v>-297.05567960704798</v>
      </c>
      <c r="N18">
        <v>-541.87028271034899</v>
      </c>
      <c r="O18" s="5">
        <v>-333.752390344991</v>
      </c>
      <c r="P18" s="5">
        <v>-578.39962579590599</v>
      </c>
    </row>
    <row r="19" spans="1:16">
      <c r="B19" t="s">
        <v>12</v>
      </c>
      <c r="C19">
        <v>1.56</v>
      </c>
      <c r="D19">
        <v>1.55</v>
      </c>
      <c r="L19" s="5" t="s">
        <v>47</v>
      </c>
      <c r="M19">
        <v>20.820205274772601</v>
      </c>
      <c r="N19">
        <v>-70.419212949137702</v>
      </c>
      <c r="O19" s="5">
        <v>25.3095204372875</v>
      </c>
      <c r="P19" s="5">
        <v>77.684444270462194</v>
      </c>
    </row>
    <row r="20" spans="1:16">
      <c r="A20" t="s">
        <v>20</v>
      </c>
      <c r="B20" t="s">
        <v>11</v>
      </c>
      <c r="C20">
        <v>13.02</v>
      </c>
      <c r="D20">
        <v>15.52</v>
      </c>
      <c r="L20" t="s">
        <v>18</v>
      </c>
      <c r="M20">
        <v>12.881529696596401</v>
      </c>
      <c r="N20">
        <v>23.649647833042799</v>
      </c>
      <c r="O20" s="5">
        <v>15.291295500433799</v>
      </c>
      <c r="P20" s="5">
        <v>24.8567573320307</v>
      </c>
    </row>
    <row r="21" spans="1:16">
      <c r="B21" t="s">
        <v>12</v>
      </c>
      <c r="C21">
        <v>29</v>
      </c>
      <c r="D21">
        <v>29.45</v>
      </c>
      <c r="L21" t="s">
        <v>19</v>
      </c>
      <c r="M21">
        <v>1.22228075208592</v>
      </c>
      <c r="N21">
        <v>2.8745654382752601</v>
      </c>
      <c r="O21" s="5">
        <v>1.4118672994360499</v>
      </c>
      <c r="P21" s="5">
        <v>2.8419569467504902</v>
      </c>
    </row>
    <row r="22" spans="1:16" s="4" customFormat="1">
      <c r="A22" s="4" t="s">
        <v>25</v>
      </c>
      <c r="L22" s="4" t="s">
        <v>20</v>
      </c>
      <c r="M22" s="4">
        <v>15.8715023897366</v>
      </c>
      <c r="N22" s="4">
        <v>31.7720594341599</v>
      </c>
      <c r="O22" s="5">
        <v>18.7906936390245</v>
      </c>
      <c r="P22" s="5">
        <v>31.7480948499927</v>
      </c>
    </row>
    <row r="23" spans="1:16">
      <c r="A23" t="s">
        <v>16</v>
      </c>
      <c r="B23" t="s">
        <v>11</v>
      </c>
      <c r="C23">
        <f>M29</f>
        <v>-117.032769832668</v>
      </c>
      <c r="D23">
        <f>O29</f>
        <v>-155.521043679332</v>
      </c>
      <c r="L23" t="s">
        <v>34</v>
      </c>
      <c r="M23">
        <v>0.50927823714880305</v>
      </c>
      <c r="N23">
        <v>7.64503815970175</v>
      </c>
      <c r="O23" s="5">
        <v>0.52753518711289704</v>
      </c>
      <c r="P23" s="5">
        <v>8.1275497473977403</v>
      </c>
    </row>
    <row r="24" spans="1:16">
      <c r="B24" t="s">
        <v>12</v>
      </c>
      <c r="C24">
        <f>N29</f>
        <v>-340.73838193768501</v>
      </c>
      <c r="D24">
        <f>P29</f>
        <v>-379.81538872350899</v>
      </c>
      <c r="L24" t="s">
        <v>35</v>
      </c>
      <c r="M24">
        <v>-0.28649133353600997</v>
      </c>
      <c r="N24">
        <v>-3.7795520602193</v>
      </c>
      <c r="O24" s="5">
        <v>-0.28871979929424102</v>
      </c>
      <c r="P24" s="5">
        <v>-4.4503591505881204</v>
      </c>
    </row>
    <row r="25" spans="1:16">
      <c r="A25" t="s">
        <v>19</v>
      </c>
      <c r="B25" t="s">
        <v>11</v>
      </c>
      <c r="C25">
        <f>M30</f>
        <v>1.5917369389928899E-2</v>
      </c>
      <c r="D25">
        <f>O30</f>
        <v>0</v>
      </c>
      <c r="L25" t="s">
        <v>36</v>
      </c>
      <c r="M25">
        <v>29.9775196819831</v>
      </c>
      <c r="N25">
        <v>517.72420075481102</v>
      </c>
      <c r="O25" s="5">
        <v>34.975427866736602</v>
      </c>
      <c r="P25" s="5">
        <v>536.66525870088105</v>
      </c>
    </row>
    <row r="26" spans="1:16">
      <c r="B26" t="s">
        <v>12</v>
      </c>
      <c r="C26">
        <f>N30</f>
        <v>-0.313707031724274</v>
      </c>
      <c r="D26">
        <f>P30</f>
        <v>0</v>
      </c>
      <c r="L26" t="s">
        <v>37</v>
      </c>
      <c r="M26">
        <v>0.46189345139417398</v>
      </c>
      <c r="N26">
        <v>10.760705862111401</v>
      </c>
      <c r="O26" s="5">
        <v>-6.9186464992505503E-3</v>
      </c>
      <c r="P26" s="5">
        <v>9.9233372193971991</v>
      </c>
    </row>
    <row r="27" spans="1:16">
      <c r="A27" t="s">
        <v>26</v>
      </c>
      <c r="B27" t="s">
        <v>11</v>
      </c>
      <c r="C27">
        <v>122.9</v>
      </c>
      <c r="D27">
        <v>161.18</v>
      </c>
      <c r="L27" t="s">
        <v>38</v>
      </c>
      <c r="M27">
        <v>-0.121128713025161</v>
      </c>
      <c r="N27">
        <v>-4.0422552995327603</v>
      </c>
      <c r="O27" s="5">
        <v>1.6837252232910799E-3</v>
      </c>
      <c r="P27" s="5">
        <v>-4.6614143953643596</v>
      </c>
    </row>
    <row r="28" spans="1:16">
      <c r="B28" t="s">
        <v>12</v>
      </c>
      <c r="C28">
        <v>330.43</v>
      </c>
      <c r="D28">
        <v>356.32</v>
      </c>
      <c r="L28" t="s">
        <v>39</v>
      </c>
      <c r="M28">
        <v>16.573275235530399</v>
      </c>
      <c r="N28">
        <v>419.41868295397001</v>
      </c>
      <c r="O28" s="5">
        <v>-4.6913450669744501</v>
      </c>
      <c r="P28" s="5">
        <v>479.43061463560599</v>
      </c>
    </row>
    <row r="29" spans="1:16" s="4" customFormat="1">
      <c r="A29" s="4" t="s">
        <v>21</v>
      </c>
      <c r="L29" s="4" t="s">
        <v>40</v>
      </c>
      <c r="M29" s="4">
        <v>-117.032769832668</v>
      </c>
      <c r="N29" s="4">
        <v>-340.73838193768501</v>
      </c>
      <c r="O29" s="5">
        <v>-155.521043679332</v>
      </c>
      <c r="P29" s="5">
        <v>-379.81538872350899</v>
      </c>
    </row>
    <row r="30" spans="1:16">
      <c r="A30" t="s">
        <v>18</v>
      </c>
      <c r="B30" t="s">
        <v>11</v>
      </c>
      <c r="C30">
        <f>M23</f>
        <v>0.50927823714880305</v>
      </c>
      <c r="D30">
        <f>O23</f>
        <v>0.52753518711289704</v>
      </c>
      <c r="L30" t="s">
        <v>41</v>
      </c>
      <c r="M30">
        <v>1.5917369389928899E-2</v>
      </c>
      <c r="N30">
        <v>-0.313707031724274</v>
      </c>
      <c r="O30" s="5">
        <v>0</v>
      </c>
      <c r="P30" s="5">
        <v>0</v>
      </c>
    </row>
    <row r="31" spans="1:16">
      <c r="B31" t="s">
        <v>12</v>
      </c>
      <c r="C31">
        <f>N23</f>
        <v>7.64503815970175</v>
      </c>
      <c r="D31">
        <f>P23</f>
        <v>8.1275497473977403</v>
      </c>
    </row>
    <row r="32" spans="1:16">
      <c r="A32" t="s">
        <v>20</v>
      </c>
      <c r="B32" t="s">
        <v>11</v>
      </c>
      <c r="C32">
        <f>M24</f>
        <v>-0.28649133353600997</v>
      </c>
      <c r="D32">
        <f>O24</f>
        <v>-0.28871979929424102</v>
      </c>
    </row>
    <row r="33" spans="1:4">
      <c r="B33" t="s">
        <v>12</v>
      </c>
      <c r="C33">
        <f>N24</f>
        <v>-3.7795520602193</v>
      </c>
      <c r="D33">
        <f>P24</f>
        <v>-4.4503591505881204</v>
      </c>
    </row>
    <row r="34" spans="1:4">
      <c r="A34" t="s">
        <v>16</v>
      </c>
      <c r="B34" t="s">
        <v>11</v>
      </c>
      <c r="C34">
        <f>M25</f>
        <v>29.9775196819831</v>
      </c>
      <c r="D34">
        <f>O25</f>
        <v>34.975427866736602</v>
      </c>
    </row>
    <row r="35" spans="1:4">
      <c r="B35" t="s">
        <v>12</v>
      </c>
      <c r="C35">
        <f>N25</f>
        <v>517.72420075481102</v>
      </c>
      <c r="D35">
        <f>P25</f>
        <v>536.66525870088105</v>
      </c>
    </row>
    <row r="36" spans="1:4">
      <c r="A36" t="s">
        <v>22</v>
      </c>
      <c r="B36" t="s">
        <v>11</v>
      </c>
      <c r="C36">
        <v>-22.13</v>
      </c>
      <c r="D36">
        <v>-16.63</v>
      </c>
    </row>
    <row r="37" spans="1:4">
      <c r="B37" t="s">
        <v>12</v>
      </c>
      <c r="C37">
        <v>-488.24</v>
      </c>
      <c r="D37">
        <v>-619.45000000000005</v>
      </c>
    </row>
    <row r="38" spans="1:4" s="4" customFormat="1">
      <c r="A38" s="4" t="s">
        <v>23</v>
      </c>
    </row>
    <row r="39" spans="1:4">
      <c r="A39" t="s">
        <v>18</v>
      </c>
      <c r="B39" t="s">
        <v>11</v>
      </c>
      <c r="C39">
        <f>M26</f>
        <v>0.46189345139417398</v>
      </c>
      <c r="D39">
        <f>O26</f>
        <v>-6.9186464992505503E-3</v>
      </c>
    </row>
    <row r="40" spans="1:4">
      <c r="B40" t="s">
        <v>12</v>
      </c>
      <c r="C40">
        <f>N26</f>
        <v>10.760705862111401</v>
      </c>
      <c r="D40">
        <f>P26</f>
        <v>9.9233372193971991</v>
      </c>
    </row>
    <row r="41" spans="1:4">
      <c r="A41" t="s">
        <v>20</v>
      </c>
      <c r="B41" t="s">
        <v>11</v>
      </c>
      <c r="C41">
        <f>M27</f>
        <v>-0.121128713025161</v>
      </c>
      <c r="D41">
        <f>O27</f>
        <v>1.6837252232910799E-3</v>
      </c>
    </row>
    <row r="42" spans="1:4">
      <c r="B42" t="s">
        <v>12</v>
      </c>
      <c r="C42">
        <f>N27</f>
        <v>-4.0422552995327603</v>
      </c>
      <c r="D42">
        <f>P27</f>
        <v>-4.6614143953643596</v>
      </c>
    </row>
    <row r="43" spans="1:4">
      <c r="A43" t="s">
        <v>16</v>
      </c>
      <c r="B43" t="s">
        <v>11</v>
      </c>
      <c r="C43">
        <f>M28</f>
        <v>16.573275235530399</v>
      </c>
      <c r="D43">
        <f>O28</f>
        <v>-4.6913450669744501</v>
      </c>
    </row>
    <row r="44" spans="1:4">
      <c r="B44" t="s">
        <v>12</v>
      </c>
      <c r="C44">
        <f>N28</f>
        <v>419.41868295397001</v>
      </c>
      <c r="D44">
        <f>P28</f>
        <v>479.43061463560599</v>
      </c>
    </row>
    <row r="45" spans="1:4">
      <c r="A45" t="s">
        <v>24</v>
      </c>
      <c r="B45" t="s">
        <v>11</v>
      </c>
      <c r="C45">
        <v>10</v>
      </c>
      <c r="D45">
        <v>-4.63</v>
      </c>
    </row>
    <row r="46" spans="1:4">
      <c r="B46" t="s">
        <v>12</v>
      </c>
      <c r="C46">
        <v>-234.53</v>
      </c>
      <c r="D46">
        <v>-380.07</v>
      </c>
    </row>
    <row r="47" spans="1:4">
      <c r="A47" t="s">
        <v>27</v>
      </c>
      <c r="B47" t="s">
        <v>29</v>
      </c>
      <c r="C47">
        <v>-0.08</v>
      </c>
      <c r="D47">
        <v>0.24</v>
      </c>
    </row>
    <row r="48" spans="1:4">
      <c r="B48" t="s">
        <v>28</v>
      </c>
      <c r="C48">
        <v>0.14000000000000001</v>
      </c>
      <c r="D48">
        <v>0.14000000000000001</v>
      </c>
    </row>
    <row r="49" spans="1:4">
      <c r="A49" t="s">
        <v>54</v>
      </c>
      <c r="B49" t="s">
        <v>11</v>
      </c>
      <c r="D49">
        <v>-12.15</v>
      </c>
    </row>
    <row r="50" spans="1:4">
      <c r="B50" t="s">
        <v>12</v>
      </c>
      <c r="D50">
        <v>-29.67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Rigid compare</vt:lpstr>
      <vt:lpstr>Rigid by weight</vt:lpstr>
      <vt:lpstr>Dyn compare </vt:lpstr>
      <vt:lpstr>Dyn by weight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Katika Samaneein</dc:creator>
  <cp:lastModifiedBy>Mr.Robin ThaiSakon</cp:lastModifiedBy>
  <dcterms:created xsi:type="dcterms:W3CDTF">2012-05-31T10:59:32Z</dcterms:created>
  <dcterms:modified xsi:type="dcterms:W3CDTF">2013-10-30T04:45:02Z</dcterms:modified>
</cp:coreProperties>
</file>